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S:\Technical Operations\Web Development\Conversion\Alan_NIC\"/>
    </mc:Choice>
  </mc:AlternateContent>
  <xr:revisionPtr revIDLastSave="0" documentId="13_ncr:1_{63259F39-6789-49F2-9ACD-E417EA62EBA1}" xr6:coauthVersionLast="36" xr6:coauthVersionMax="43" xr10:uidLastSave="{00000000-0000-0000-0000-000000000000}"/>
  <bookViews>
    <workbookView xWindow="0" yWindow="0" windowWidth="19008" windowHeight="9060" xr2:uid="{B49A9852-29F7-43DA-9D3C-081353F2D821}"/>
  </bookViews>
  <sheets>
    <sheet name="Training Classes" sheetId="1" r:id="rId1"/>
  </sheets>
  <definedNames>
    <definedName name="_xlnm.Print_Area" localSheetId="0">'Training Classes'!$A$1:$I$94</definedName>
    <definedName name="_xlnm.Print_Titles" localSheetId="0">'Training Classes'!$11:$11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0" i="1" l="1"/>
  <c r="D80" i="1"/>
  <c r="D91" i="1"/>
  <c r="D78" i="1"/>
  <c r="D81" i="1"/>
  <c r="C72" i="1" l="1"/>
  <c r="C70" i="1"/>
  <c r="D7" i="1" s="1"/>
  <c r="I53" i="1"/>
  <c r="I19" i="1"/>
  <c r="I26" i="1"/>
  <c r="I29" i="1"/>
  <c r="I50" i="1"/>
  <c r="G70" i="1"/>
  <c r="H70" i="1"/>
  <c r="D84" i="1" l="1"/>
  <c r="D88" i="1"/>
  <c r="D6" i="1"/>
  <c r="F8" i="1"/>
  <c r="G8" i="1"/>
  <c r="H8" i="1"/>
  <c r="F70" i="1"/>
  <c r="C71" i="1" s="1"/>
  <c r="D82" i="1" s="1"/>
  <c r="D8" i="1"/>
  <c r="D85" i="1"/>
  <c r="D83" i="1"/>
  <c r="D79" i="1"/>
  <c r="D87" i="1" l="1"/>
  <c r="D89" i="1"/>
  <c r="D86" i="1"/>
  <c r="D93" i="1" l="1"/>
</calcChain>
</file>

<file path=xl/sharedStrings.xml><?xml version="1.0" encoding="utf-8"?>
<sst xmlns="http://schemas.openxmlformats.org/spreadsheetml/2006/main" count="567" uniqueCount="137">
  <si>
    <t>Date</t>
  </si>
  <si>
    <t>Agency (Division)</t>
  </si>
  <si>
    <t>Name</t>
  </si>
  <si>
    <t>Email</t>
  </si>
  <si>
    <t>Location</t>
  </si>
  <si>
    <t>Remote</t>
  </si>
  <si>
    <t>Joanne Lindsey</t>
  </si>
  <si>
    <t>Controller's Office</t>
  </si>
  <si>
    <t>jolindsey@controller.state.nv.us</t>
  </si>
  <si>
    <t>aba@controller.state.nv.us</t>
  </si>
  <si>
    <t>Roxanne Starbuck</t>
  </si>
  <si>
    <t>Department of Emolyment, Training and Rehabilitation</t>
  </si>
  <si>
    <t>sprason@detr.nv.gov</t>
  </si>
  <si>
    <t>Individual Training - Siteimprove</t>
  </si>
  <si>
    <t>Diane Sword</t>
  </si>
  <si>
    <t>daswords@dwss.nv.gov</t>
  </si>
  <si>
    <t>Elizabeth Waite</t>
  </si>
  <si>
    <t>Divison of Mortgage Lending</t>
  </si>
  <si>
    <t>ewaite@mld.nv.gov</t>
  </si>
  <si>
    <t>Individual Training - Ektron</t>
  </si>
  <si>
    <t>Karla Rodriguez</t>
  </si>
  <si>
    <t xml:space="preserve"> Group Training- Siteimprove</t>
  </si>
  <si>
    <t>Amadou BA</t>
  </si>
  <si>
    <t>karodriguez@health.nv.gov</t>
  </si>
  <si>
    <t>SCHEDULED TRAININGS</t>
  </si>
  <si>
    <t>TRAINING LOG</t>
  </si>
  <si>
    <t>Siteimprove</t>
  </si>
  <si>
    <t>Ektron</t>
  </si>
  <si>
    <t>Accessible Letterhead</t>
  </si>
  <si>
    <t>Individual Training - Accessible Letterhead &amp; Siteimprove</t>
  </si>
  <si>
    <t>Individual Training - Ektron, Siteimprove &amp; ADA Accessible Letterhead</t>
  </si>
  <si>
    <t>Margaret Dillon</t>
  </si>
  <si>
    <t>margaret.dillon@dhcfp.nv.gov</t>
  </si>
  <si>
    <t>Individual Training - Siteimprove Overview &amp; Google Analytics</t>
  </si>
  <si>
    <t>Scheduled Training</t>
  </si>
  <si>
    <t># of People</t>
  </si>
  <si>
    <t>TOTAL</t>
  </si>
  <si>
    <t>SITEIMPROVE, ACCESSIBLE LETTERHEAD &amp; EKTRON TRAINING LOG</t>
  </si>
  <si>
    <t>Total # of People Trained</t>
  </si>
  <si>
    <t>Total # of People trained with upcoming schedule</t>
  </si>
  <si>
    <t>Total# of people scheduled</t>
  </si>
  <si>
    <t>Melissa Costa</t>
  </si>
  <si>
    <t>mcosta@dps.state.nv.us</t>
  </si>
  <si>
    <t>In-Class</t>
  </si>
  <si>
    <t>Yeraldin Deavila</t>
  </si>
  <si>
    <t>ydeavila@doi.nv.gov</t>
  </si>
  <si>
    <t>Linda DeSantis</t>
  </si>
  <si>
    <t>Enterprise IT Services</t>
  </si>
  <si>
    <t>desantis@admin.nv.gov</t>
  </si>
  <si>
    <t>Ellen Flowers</t>
  </si>
  <si>
    <t>efelsing@dhcfp.nv.gov</t>
  </si>
  <si>
    <t>Jenifer Graham</t>
  </si>
  <si>
    <t>jenifer.graham@dhcfp.nv.gov</t>
  </si>
  <si>
    <t>Eric Gildark</t>
  </si>
  <si>
    <t>egildark@admin.nv.gov</t>
  </si>
  <si>
    <t>jhensley@state.nv.us</t>
  </si>
  <si>
    <t>Jenet Hensley</t>
  </si>
  <si>
    <t>Jennafer Jenkins</t>
  </si>
  <si>
    <t>Krista Hyatt</t>
  </si>
  <si>
    <t>krista.hyatt@dhcfp.nv.gov</t>
  </si>
  <si>
    <t>jcjenkins@labor.nv.gov</t>
  </si>
  <si>
    <t>Labor Commissioner</t>
  </si>
  <si>
    <t>Tammy Moffitt</t>
  </si>
  <si>
    <t>tammy.moffitt@dhcfp.nv.gov</t>
  </si>
  <si>
    <t>Nathan Orme</t>
  </si>
  <si>
    <t>nkorme@health.nv.gov</t>
  </si>
  <si>
    <t>Darryl Parker</t>
  </si>
  <si>
    <t>dparker@dwss.nv.gov</t>
  </si>
  <si>
    <t>Rhonda Pena</t>
  </si>
  <si>
    <t>raidersfam05@gmail.com</t>
  </si>
  <si>
    <t>Laura Smith</t>
  </si>
  <si>
    <t>lxsmith@dwss.nv.gov</t>
  </si>
  <si>
    <t>Tonya Stevens</t>
  </si>
  <si>
    <t>tstevens@dwss.nv.gov</t>
  </si>
  <si>
    <t>Diane Swords</t>
  </si>
  <si>
    <t>Joy Tomlinson</t>
  </si>
  <si>
    <t>jtomlinson@dwss.nv.gov</t>
  </si>
  <si>
    <t>Jessica Wood</t>
  </si>
  <si>
    <t>jlwood@dwss.nv.gov</t>
  </si>
  <si>
    <t>AM Group Training- Siteimprove</t>
  </si>
  <si>
    <t>PM Group Training- Siteimprove</t>
  </si>
  <si>
    <t>PS - RCCD</t>
  </si>
  <si>
    <t>ADMIN - Enterprise IT Services</t>
  </si>
  <si>
    <t>B&amp;I - Labor Commissioner, Office of</t>
  </si>
  <si>
    <t>DEPARTMENT TOTALS</t>
  </si>
  <si>
    <t>Shannon Litz</t>
  </si>
  <si>
    <t>Joan Waldock</t>
  </si>
  <si>
    <t>Department of Health and Human Services</t>
  </si>
  <si>
    <t>sdlitz@dhhs.nv.gov</t>
  </si>
  <si>
    <t>jwaldock@health.nv.gov</t>
  </si>
  <si>
    <t>B&amp;I - Mortgage Lending</t>
  </si>
  <si>
    <t>DHHS - Division of Welfare and Supportive Services</t>
  </si>
  <si>
    <t>DHHS - Division of Public and Behavioral Health</t>
  </si>
  <si>
    <t>DHHS - Division of Health Care Financing &amp; Policy</t>
  </si>
  <si>
    <t>B&amp;I - Division of Insurance</t>
  </si>
  <si>
    <t>Division of Insurance</t>
  </si>
  <si>
    <t>SITEIMPROVE TOTAL NUMBER OF PEOPLE TRAINED:</t>
  </si>
  <si>
    <t>Ektron Total Trained</t>
  </si>
  <si>
    <t>Letterhead Total Trained</t>
  </si>
  <si>
    <t>SITEIMPROVE NUMBER OF PEOPLE TRAINED</t>
  </si>
  <si>
    <t>S:\Technical Operations\Web Development\Conversion\Alan_NIC\SiteimproveTrainingLog.xlsx</t>
  </si>
  <si>
    <t>Group Training- Siteimprove</t>
  </si>
  <si>
    <t>Sandra Anderson</t>
  </si>
  <si>
    <t>Massage Therapy Board</t>
  </si>
  <si>
    <t>sjanderson@lmt.nv.gov</t>
  </si>
  <si>
    <t>Crystal Cruson</t>
  </si>
  <si>
    <t>ADMIN - Risk Management Division</t>
  </si>
  <si>
    <t>crystal.cruson@admin.nv.gov</t>
  </si>
  <si>
    <t>Marie Bledsoe</t>
  </si>
  <si>
    <t>PS - Records, Communications and Compliance Division</t>
  </si>
  <si>
    <t>mbledsoe@dps.state.nv.us</t>
  </si>
  <si>
    <t>Shiela Degrote</t>
  </si>
  <si>
    <t>sdegrote@health.nv.gov</t>
  </si>
  <si>
    <t>Joseph Filippi</t>
  </si>
  <si>
    <t>jpfilippi@health.nv.gov</t>
  </si>
  <si>
    <t>Stacie Hancock</t>
  </si>
  <si>
    <t>shancock@admin.nv.gov</t>
  </si>
  <si>
    <t>Jessica Mandoki</t>
  </si>
  <si>
    <t>jmandoki@dhcfp.nv.us</t>
  </si>
  <si>
    <t>Patrick Paul</t>
  </si>
  <si>
    <t>PPAUL@dwss.nv.gov</t>
  </si>
  <si>
    <t>Balakrupa, Ramachandran</t>
  </si>
  <si>
    <t>bramachandran@dps.state.nv.us</t>
  </si>
  <si>
    <t>Micheal Shannon</t>
  </si>
  <si>
    <t>ADMIN - Human Resources Division</t>
  </si>
  <si>
    <t>mshannon@admin.nv.gov</t>
  </si>
  <si>
    <t>Zachary Trentton</t>
  </si>
  <si>
    <t>ztretton@dhcfp.nv.gov</t>
  </si>
  <si>
    <t>James Thomas</t>
  </si>
  <si>
    <t>jrthomas@lmt.nv.gov</t>
  </si>
  <si>
    <t>Sharon Usher</t>
  </si>
  <si>
    <t>ADMIN - Grants Office</t>
  </si>
  <si>
    <t>shusher@admin.nv.gov</t>
  </si>
  <si>
    <t>Kalee Young</t>
  </si>
  <si>
    <t>kjyoung@dwss.nv.gov</t>
  </si>
  <si>
    <t>ADMIN - HUMAN RESOURCES</t>
  </si>
  <si>
    <t>Massage Therpay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</si>
</sst>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1"/>
      <color rgb="FF7030A0"/>
      <name val="Century Gothic"/>
      <family val="2"/>
      <scheme val="minor"/>
    </font>
    <font>
      <u/>
      <sz val="11"/>
      <color theme="9"/>
      <name val="Century Gothic"/>
      <family val="2"/>
      <scheme val="minor"/>
    </font>
    <font>
      <b/>
      <u/>
      <sz val="11"/>
      <color theme="9"/>
      <name val="Century Gothic"/>
      <family val="2"/>
      <scheme val="min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sz val="11"/>
      <name val="Century Gothic"/>
      <family val="2"/>
      <scheme val="minor"/>
    </font>
    <font>
      <u/>
      <sz val="10"/>
      <name val="Century Gothic"/>
      <family val="2"/>
      <scheme val="minor"/>
    </font>
    <font>
      <u/>
      <sz val="11"/>
      <color rgb="FF0033CC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1"/>
      <name val="Courier New"/>
      <family val="3"/>
    </font>
    <font>
      <u/>
      <sz val="11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3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</cellStyleXfs>
  <cellXfs count="6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left"/>
    </xf>
    <xf numFmtId="0" fontId="5" fillId="0" borderId="0" xfId="1" applyFont="1"/>
    <xf numFmtId="0" fontId="5" fillId="0" borderId="0" xfId="0" applyFont="1"/>
    <xf numFmtId="0" fontId="4" fillId="0" borderId="0" xfId="0" applyFont="1"/>
    <xf numFmtId="0" fontId="9" fillId="0" borderId="0" xfId="0" applyFont="1"/>
    <xf numFmtId="0" fontId="6" fillId="0" borderId="0" xfId="1" applyFont="1"/>
    <xf numFmtId="0" fontId="7" fillId="0" borderId="1" xfId="2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8" fillId="4" borderId="2" xfId="3" applyNumberFormat="1" applyFill="1" applyAlignment="1">
      <alignment horizontal="left"/>
    </xf>
    <xf numFmtId="0" fontId="2" fillId="4" borderId="0" xfId="0" applyFont="1" applyFill="1" applyAlignment="1">
      <alignment horizontal="left"/>
    </xf>
    <xf numFmtId="0" fontId="7" fillId="5" borderId="1" xfId="2" applyFill="1"/>
    <xf numFmtId="0" fontId="0" fillId="5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left"/>
    </xf>
    <xf numFmtId="0" fontId="6" fillId="6" borderId="0" xfId="1" applyFont="1" applyFill="1"/>
    <xf numFmtId="0" fontId="10" fillId="3" borderId="0" xfId="0" applyFont="1" applyFill="1" applyAlignment="1">
      <alignment horizontal="left"/>
    </xf>
    <xf numFmtId="0" fontId="11" fillId="0" borderId="0" xfId="0" applyFont="1"/>
    <xf numFmtId="0" fontId="11" fillId="0" borderId="0" xfId="1" applyFont="1"/>
    <xf numFmtId="0" fontId="3" fillId="0" borderId="0" xfId="1"/>
    <xf numFmtId="0" fontId="0" fillId="0" borderId="0" xfId="0" applyFont="1" applyFill="1" applyBorder="1"/>
    <xf numFmtId="0" fontId="11" fillId="0" borderId="0" xfId="1" applyFont="1" applyFill="1"/>
    <xf numFmtId="0" fontId="11" fillId="0" borderId="3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1" fillId="7" borderId="3" xfId="1" applyFont="1" applyFill="1" applyBorder="1" applyAlignment="1">
      <alignment vertical="center" wrapText="1"/>
    </xf>
    <xf numFmtId="0" fontId="11" fillId="8" borderId="3" xfId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/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/>
    <xf numFmtId="0" fontId="0" fillId="9" borderId="0" xfId="0" applyFill="1" applyAlignment="1">
      <alignment horizontal="left"/>
    </xf>
    <xf numFmtId="0" fontId="0" fillId="6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</cellXfs>
  <cellStyles count="4">
    <cellStyle name="Heading 1" xfId="2" builtinId="16"/>
    <cellStyle name="Heading 2" xfId="3" builtinId="17"/>
    <cellStyle name="Hyperlink" xfId="1" builtinId="8"/>
    <cellStyle name="Normal" xfId="0" builtinId="0"/>
  </cellStyles>
  <dxfs count="263">
    <dxf>
      <font>
        <color rgb="FF9C0006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FFFFCC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92D050"/>
      <color rgb="FFFFFFCC"/>
      <color rgb="FFCCE3B3"/>
      <color rgb="FF99FF99"/>
      <color rgb="FF99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apor Trail">
  <a:themeElements>
    <a:clrScheme name="Vapor Trail">
      <a:dk1>
        <a:sysClr val="windowText" lastClr="000000"/>
      </a:dk1>
      <a:lt1>
        <a:sysClr val="window" lastClr="FFFFFF"/>
      </a:lt1>
      <a:dk2>
        <a:srgbClr val="454545"/>
      </a:dk2>
      <a:lt2>
        <a:srgbClr val="DADADA"/>
      </a:lt2>
      <a:accent1>
        <a:srgbClr val="DF2E28"/>
      </a:accent1>
      <a:accent2>
        <a:srgbClr val="FE801A"/>
      </a:accent2>
      <a:accent3>
        <a:srgbClr val="E9BF35"/>
      </a:accent3>
      <a:accent4>
        <a:srgbClr val="81BB42"/>
      </a:accent4>
      <a:accent5>
        <a:srgbClr val="32C7A9"/>
      </a:accent5>
      <a:accent6>
        <a:srgbClr val="4A9BDC"/>
      </a:accent6>
      <a:hlink>
        <a:srgbClr val="F0532B"/>
      </a:hlink>
      <a:folHlink>
        <a:srgbClr val="F38B53"/>
      </a:folHlink>
    </a:clrScheme>
    <a:fontScheme name="Vapor Trail">
      <a:maj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apor Trail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eats.state.nv.us/NEATS/Training/ViewStudent.aep?returnName=ViewClassRoster&amp;studentId=0000014498&amp;directory=neats&amp;userId=jhensle1" TargetMode="External"/><Relationship Id="rId13" Type="http://schemas.openxmlformats.org/officeDocument/2006/relationships/hyperlink" Target="https://neats.state.nv.us/NEATS/Training/ViewStudent.aep?returnName=ViewClassRoster&amp;studentId=0000037707&amp;directory=neats&amp;userId=rpena" TargetMode="External"/><Relationship Id="rId18" Type="http://schemas.openxmlformats.org/officeDocument/2006/relationships/hyperlink" Target="https://neats.state.nv.us/NEATS/Training/ViewStudent.aep?returnName=ViewClassRoster&amp;studentId=0000056597&amp;directory=neats&amp;userId=slitz" TargetMode="External"/><Relationship Id="rId26" Type="http://schemas.openxmlformats.org/officeDocument/2006/relationships/hyperlink" Target="https://neats.state.nv.us/NEATS/Training/ViewStudent.aep?returnName=ViewClassRoster&amp;studentId=0000060193&amp;directory=neats&amp;userId=jmandok2" TargetMode="External"/><Relationship Id="rId3" Type="http://schemas.openxmlformats.org/officeDocument/2006/relationships/hyperlink" Target="https://neats.state.nv.us/NEATS/Training/ViewStudent.aep?returnName=ViewClassRoster&amp;studentId=0000056918&amp;directory=neats&amp;userId=ydeavila" TargetMode="External"/><Relationship Id="rId21" Type="http://schemas.openxmlformats.org/officeDocument/2006/relationships/hyperlink" Target="https://neats.state.nv.us/NEATS/Training/ViewStudent.aep?returnName=ViewClassRoster&amp;studentId=0000051256&amp;directory=neats&amp;userId=ccam1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egildark@admin.nv.gov" TargetMode="External"/><Relationship Id="rId12" Type="http://schemas.openxmlformats.org/officeDocument/2006/relationships/hyperlink" Target="https://neats.state.nv.us/NEATS/Training/ViewStudent.aep?returnName=ViewClassRoster&amp;studentId=0000064539&amp;directory=neats&amp;userId=dparke2" TargetMode="External"/><Relationship Id="rId17" Type="http://schemas.openxmlformats.org/officeDocument/2006/relationships/hyperlink" Target="https://neats.state.nv.us/NEATS/Training/ViewStudent.aep?returnName=ViewClassRoster&amp;studentId=0000068143&amp;directory=neats&amp;userId=jwo10" TargetMode="External"/><Relationship Id="rId25" Type="http://schemas.openxmlformats.org/officeDocument/2006/relationships/hyperlink" Target="https://neats.state.nv.us/NEATS/Training/ViewStudent.aep?returnName=ViewClassRoster&amp;studentId=0000006260&amp;directory=neats&amp;userId=sreyes" TargetMode="External"/><Relationship Id="rId33" Type="http://schemas.openxmlformats.org/officeDocument/2006/relationships/hyperlink" Target="https://neats.state.nv.us/NEATS/Training/ViewStudent.aep?returnName=ViewClassRoster&amp;studentId=0000066145&amp;directory=neats&amp;userId=kyoun7" TargetMode="External"/><Relationship Id="rId2" Type="http://schemas.openxmlformats.org/officeDocument/2006/relationships/hyperlink" Target="https://neats.state.nv.us/NEATS/Training/ViewStudent.aep?returnName=ViewClassRoster&amp;studentId=0000005810&amp;directory=neats&amp;userId=mcosta" TargetMode="External"/><Relationship Id="rId16" Type="http://schemas.openxmlformats.org/officeDocument/2006/relationships/hyperlink" Target="https://neats.state.nv.us/NEATS/Training/ViewStudent.aep?returnName=ViewClassRoster&amp;studentId=0000058674&amp;directory=neats&amp;userId=jtomlins" TargetMode="External"/><Relationship Id="rId20" Type="http://schemas.openxmlformats.org/officeDocument/2006/relationships/hyperlink" Target="mailto:sjanderson@lmt.nv.gov" TargetMode="External"/><Relationship Id="rId29" Type="http://schemas.openxmlformats.org/officeDocument/2006/relationships/hyperlink" Target="https://neats.state.nv.us/NEATS/Training/ViewStudent.aep?returnName=ViewClassRoster&amp;studentId=0000031851&amp;directory=neats&amp;userId=mshannon" TargetMode="External"/><Relationship Id="rId1" Type="http://schemas.openxmlformats.org/officeDocument/2006/relationships/hyperlink" Target="mailto:sprason@detr.nv.gov" TargetMode="External"/><Relationship Id="rId6" Type="http://schemas.openxmlformats.org/officeDocument/2006/relationships/hyperlink" Target="https://neats.state.nv.us/NEATS/Training/ViewStudent.aep?returnName=ViewClassRoster&amp;studentId=0000055154&amp;directory=neats&amp;userId=jgraha9" TargetMode="External"/><Relationship Id="rId11" Type="http://schemas.openxmlformats.org/officeDocument/2006/relationships/hyperlink" Target="https://neats.state.nv.us/NEATS/Training/ViewStudent.aep?returnName=ViewClassRoster&amp;studentId=0000057444&amp;directory=neats&amp;userId=norme" TargetMode="External"/><Relationship Id="rId24" Type="http://schemas.openxmlformats.org/officeDocument/2006/relationships/hyperlink" Target="https://neats.state.nv.us/NEATS/Training/ViewStudent.aep?returnName=ViewClassRoster&amp;studentId=0000054480&amp;directory=neats&amp;userId=jfilipp1" TargetMode="External"/><Relationship Id="rId32" Type="http://schemas.openxmlformats.org/officeDocument/2006/relationships/hyperlink" Target="https://neats.state.nv.us/NEATS/Training/ViewStudent.aep?returnName=ViewClassRoster&amp;studentId=0000042685&amp;directory=neats&amp;userId=susher" TargetMode="External"/><Relationship Id="rId5" Type="http://schemas.openxmlformats.org/officeDocument/2006/relationships/hyperlink" Target="https://neats.state.nv.us/NEATS/Training/ViewStudent.aep?returnName=ViewClassRoster&amp;studentId=0000052749&amp;directory=neats&amp;userId=eflowers" TargetMode="External"/><Relationship Id="rId15" Type="http://schemas.openxmlformats.org/officeDocument/2006/relationships/hyperlink" Target="https://neats.state.nv.us/NEATS/Training/ViewStudent.aep?returnName=ViewClassRoster&amp;studentId=0000052626&amp;directory=neats&amp;userId=tsteven6" TargetMode="External"/><Relationship Id="rId23" Type="http://schemas.openxmlformats.org/officeDocument/2006/relationships/hyperlink" Target="https://neats.state.nv.us/NEATS/Training/ViewStudent.aep?returnName=ViewClassRoster&amp;studentId=0000066389&amp;directory=neats&amp;userId=sdegrot1" TargetMode="External"/><Relationship Id="rId28" Type="http://schemas.openxmlformats.org/officeDocument/2006/relationships/hyperlink" Target="https://neats.state.nv.us/NEATS/Training/ViewStudent.aep?returnName=ViewClassRoster&amp;studentId=0000067859&amp;directory=neats&amp;userId=bramacha" TargetMode="External"/><Relationship Id="rId10" Type="http://schemas.openxmlformats.org/officeDocument/2006/relationships/hyperlink" Target="https://neats.state.nv.us/NEATS/Training/ViewStudent.aep?returnName=ViewClassRoster&amp;studentId=0000008550&amp;directory=neats&amp;userId=tmoffitt" TargetMode="External"/><Relationship Id="rId19" Type="http://schemas.openxmlformats.org/officeDocument/2006/relationships/hyperlink" Target="https://neats.state.nv.us/NEATS/Training/ViewStudent.aep?returnName=ViewClassRoster&amp;studentId=0000063041&amp;directory=neats&amp;userId=jwaldock" TargetMode="External"/><Relationship Id="rId31" Type="http://schemas.openxmlformats.org/officeDocument/2006/relationships/hyperlink" Target="https://neats.state.nv.us/NEATS/Training/ViewStudent.aep?returnName=ViewClassRoster&amp;studentId=0000000000&amp;directory=Manual&amp;userId=9626" TargetMode="External"/><Relationship Id="rId4" Type="http://schemas.openxmlformats.org/officeDocument/2006/relationships/hyperlink" Target="mailto:desantis@admin.nv.gov" TargetMode="External"/><Relationship Id="rId9" Type="http://schemas.openxmlformats.org/officeDocument/2006/relationships/hyperlink" Target="https://neats.state.nv.us/NEATS/Training/ViewStudent.aep?returnName=ViewClassRoster&amp;studentId=0000030304&amp;directory=neats&amp;userId=jreiche1" TargetMode="External"/><Relationship Id="rId14" Type="http://schemas.openxmlformats.org/officeDocument/2006/relationships/hyperlink" Target="https://neats.state.nv.us/NEATS/Training/ViewStudent.aep?returnName=ViewClassRoster&amp;studentId=0000027358&amp;directory=neats&amp;userId=lsmi18" TargetMode="External"/><Relationship Id="rId22" Type="http://schemas.openxmlformats.org/officeDocument/2006/relationships/hyperlink" Target="https://neats.state.nv.us/NEATS/Training/ViewStudent.aep?returnName=ViewClassRoster&amp;studentId=0000056468&amp;directory=neats&amp;userId=mbledso1" TargetMode="External"/><Relationship Id="rId27" Type="http://schemas.openxmlformats.org/officeDocument/2006/relationships/hyperlink" Target="https://neats.state.nv.us/NEATS/Training/ViewStudent.aep?returnName=ViewClassRoster&amp;studentId=0000048088&amp;directory=neats&amp;userId=ppaul" TargetMode="External"/><Relationship Id="rId30" Type="http://schemas.openxmlformats.org/officeDocument/2006/relationships/hyperlink" Target="https://neats.state.nv.us/NEATS/Training/ViewStudent.aep?returnName=ViewClassRoster&amp;studentId=0000068608&amp;directory=neats&amp;userId=ztretto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0766-C492-4E65-94BF-534D6E9F600E}">
  <dimension ref="A1:Z93"/>
  <sheetViews>
    <sheetView tabSelected="1" topLeftCell="D1" zoomScaleNormal="100" workbookViewId="0">
      <pane ySplit="10" topLeftCell="A63" activePane="bottomLeft" state="frozen"/>
      <selection activeCell="C1" sqref="C1"/>
      <selection pane="bottomLeft" activeCell="I62" sqref="I62"/>
    </sheetView>
  </sheetViews>
  <sheetFormatPr defaultRowHeight="13.8" x14ac:dyDescent="0.25"/>
  <cols>
    <col min="1" max="1" width="12.59765625" customWidth="1"/>
    <col min="2" max="2" width="33.69921875" customWidth="1"/>
    <col min="3" max="3" width="51.19921875" customWidth="1"/>
    <col min="4" max="4" width="37" style="14" customWidth="1"/>
    <col min="5" max="5" width="10" customWidth="1"/>
    <col min="6" max="6" width="10" style="19" customWidth="1"/>
    <col min="7" max="7" width="11.69921875" style="19" customWidth="1"/>
    <col min="8" max="8" width="12.09765625" style="19" customWidth="1"/>
    <col min="9" max="9" width="10" style="4" customWidth="1"/>
  </cols>
  <sheetData>
    <row r="1" spans="1:26" ht="19.2" thickBot="1" x14ac:dyDescent="0.35">
      <c r="A1" s="18" t="s">
        <v>37</v>
      </c>
    </row>
    <row r="2" spans="1:26" s="4" customFormat="1" ht="18" thickTop="1" thickBot="1" x14ac:dyDescent="0.35">
      <c r="A2" s="30" t="s">
        <v>24</v>
      </c>
      <c r="B2" s="31"/>
      <c r="D2" s="17"/>
      <c r="F2" s="21"/>
      <c r="G2" s="21"/>
      <c r="H2" s="21"/>
    </row>
    <row r="3" spans="1:26" s="3" customFormat="1" ht="33" customHeight="1" thickTop="1" x14ac:dyDescent="0.25">
      <c r="A3" s="1" t="s">
        <v>0</v>
      </c>
      <c r="B3" s="2" t="s">
        <v>34</v>
      </c>
      <c r="C3" s="1"/>
      <c r="D3" s="2" t="s">
        <v>35</v>
      </c>
      <c r="E3" s="5" t="s">
        <v>4</v>
      </c>
      <c r="F3" s="2" t="s">
        <v>27</v>
      </c>
      <c r="G3" s="20" t="s">
        <v>28</v>
      </c>
      <c r="H3" s="2" t="s">
        <v>26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8"/>
      <c r="B4" s="7"/>
      <c r="C4" s="4"/>
      <c r="D4" s="25"/>
      <c r="E4" s="11"/>
      <c r="F4" s="22"/>
      <c r="G4" s="22"/>
      <c r="J4" s="4"/>
    </row>
    <row r="5" spans="1:26" x14ac:dyDescent="0.25">
      <c r="A5" s="8"/>
      <c r="B5" s="7"/>
      <c r="C5" s="4"/>
      <c r="E5" s="11"/>
      <c r="F5" s="22"/>
      <c r="G5" s="22"/>
      <c r="J5" s="4"/>
    </row>
    <row r="6" spans="1:26" x14ac:dyDescent="0.25">
      <c r="A6" s="12" t="s">
        <v>40</v>
      </c>
      <c r="B6" s="7"/>
      <c r="D6" s="25">
        <f>SUM(D4:D4)</f>
        <v>0</v>
      </c>
      <c r="E6" s="11"/>
      <c r="F6" s="22"/>
      <c r="G6" s="22"/>
      <c r="J6" s="4"/>
    </row>
    <row r="7" spans="1:26" x14ac:dyDescent="0.25">
      <c r="A7" t="s">
        <v>38</v>
      </c>
      <c r="B7" s="6"/>
      <c r="D7" s="22">
        <f>C70</f>
        <v>41</v>
      </c>
    </row>
    <row r="8" spans="1:26" s="34" customFormat="1" ht="32.4" customHeight="1" x14ac:dyDescent="0.25">
      <c r="A8" s="34" t="s">
        <v>39</v>
      </c>
      <c r="C8" s="35"/>
      <c r="D8" s="36">
        <f>D6+D7</f>
        <v>41</v>
      </c>
      <c r="F8" s="36">
        <f>SUM(F4:F7)</f>
        <v>0</v>
      </c>
      <c r="G8" s="36">
        <f>SUM(G4:G7)</f>
        <v>0</v>
      </c>
      <c r="H8" s="36">
        <f>SUM(H4:H7)</f>
        <v>0</v>
      </c>
    </row>
    <row r="9" spans="1:26" s="26" customFormat="1" x14ac:dyDescent="0.25">
      <c r="C9" s="27"/>
      <c r="D9" s="28"/>
      <c r="F9" s="29"/>
      <c r="G9" s="29"/>
      <c r="H9" s="29"/>
    </row>
    <row r="10" spans="1:26" ht="19.2" thickBot="1" x14ac:dyDescent="0.35">
      <c r="A10" s="32" t="s">
        <v>25</v>
      </c>
      <c r="B10" s="33"/>
    </row>
    <row r="11" spans="1:26" s="3" customFormat="1" ht="33" customHeight="1" thickTop="1" x14ac:dyDescent="0.25">
      <c r="A11" s="1" t="s">
        <v>0</v>
      </c>
      <c r="B11" s="2" t="s">
        <v>2</v>
      </c>
      <c r="C11" s="1" t="s">
        <v>1</v>
      </c>
      <c r="D11" s="2" t="s">
        <v>3</v>
      </c>
      <c r="E11" s="5" t="s">
        <v>4</v>
      </c>
      <c r="F11" s="2" t="s">
        <v>27</v>
      </c>
      <c r="G11" s="20" t="s">
        <v>28</v>
      </c>
      <c r="H11" s="2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8">
        <v>43584</v>
      </c>
      <c r="B12" s="7" t="s">
        <v>29</v>
      </c>
      <c r="C12" s="4"/>
      <c r="E12" s="4"/>
      <c r="F12" s="21"/>
      <c r="G12" s="21"/>
    </row>
    <row r="13" spans="1:26" s="16" customFormat="1" x14ac:dyDescent="0.25">
      <c r="A13" s="52"/>
      <c r="B13" s="53" t="s">
        <v>14</v>
      </c>
      <c r="C13" s="16" t="s">
        <v>91</v>
      </c>
      <c r="D13" s="54" t="s">
        <v>15</v>
      </c>
      <c r="E13" s="16" t="s">
        <v>5</v>
      </c>
      <c r="F13" s="23"/>
      <c r="G13" s="23">
        <v>1</v>
      </c>
      <c r="H13" s="23">
        <v>1</v>
      </c>
      <c r="I13" s="51">
        <v>1</v>
      </c>
    </row>
    <row r="14" spans="1:26" x14ac:dyDescent="0.25">
      <c r="A14" s="8"/>
      <c r="B14" s="10"/>
      <c r="C14" s="11"/>
      <c r="D14" s="40"/>
      <c r="E14" s="11"/>
      <c r="F14" s="22"/>
      <c r="G14" s="22"/>
    </row>
    <row r="15" spans="1:26" x14ac:dyDescent="0.25">
      <c r="A15" s="8">
        <v>43592</v>
      </c>
      <c r="B15" s="7" t="s">
        <v>30</v>
      </c>
      <c r="C15" s="4"/>
      <c r="D15" s="40"/>
      <c r="E15" s="11"/>
    </row>
    <row r="16" spans="1:26" x14ac:dyDescent="0.25">
      <c r="A16" s="8"/>
      <c r="B16" s="10" t="s">
        <v>16</v>
      </c>
      <c r="C16" s="11" t="s">
        <v>17</v>
      </c>
      <c r="D16" s="40" t="s">
        <v>18</v>
      </c>
      <c r="E16" s="11" t="s">
        <v>5</v>
      </c>
      <c r="F16" s="22">
        <v>1</v>
      </c>
      <c r="G16" s="22">
        <v>1</v>
      </c>
      <c r="H16" s="19">
        <v>1</v>
      </c>
      <c r="I16" s="4">
        <v>1</v>
      </c>
    </row>
    <row r="17" spans="1:9" x14ac:dyDescent="0.25">
      <c r="A17" s="8"/>
      <c r="B17" s="7"/>
      <c r="C17" s="4"/>
      <c r="D17" s="40"/>
      <c r="E17" s="11"/>
      <c r="F17" s="22"/>
      <c r="G17" s="22"/>
    </row>
    <row r="18" spans="1:9" x14ac:dyDescent="0.25">
      <c r="A18" s="8">
        <v>43607</v>
      </c>
      <c r="B18" s="7" t="s">
        <v>13</v>
      </c>
      <c r="C18" s="4"/>
      <c r="D18" s="40"/>
      <c r="E18" s="11"/>
      <c r="F18" s="22"/>
      <c r="G18" s="22"/>
    </row>
    <row r="19" spans="1:9" x14ac:dyDescent="0.25">
      <c r="A19" s="12"/>
      <c r="B19" s="10" t="s">
        <v>10</v>
      </c>
      <c r="C19" s="11" t="s">
        <v>11</v>
      </c>
      <c r="D19" s="41" t="s">
        <v>12</v>
      </c>
      <c r="E19" s="16" t="s">
        <v>5</v>
      </c>
      <c r="F19" s="23"/>
      <c r="G19" s="23"/>
      <c r="H19" s="19">
        <v>1</v>
      </c>
      <c r="I19" s="4">
        <f>SUM(H19)</f>
        <v>1</v>
      </c>
    </row>
    <row r="20" spans="1:9" x14ac:dyDescent="0.25">
      <c r="A20" s="8"/>
      <c r="B20" s="7"/>
      <c r="C20" s="4"/>
      <c r="D20" s="40"/>
      <c r="E20" s="11"/>
      <c r="F20" s="22"/>
      <c r="G20" s="22"/>
    </row>
    <row r="21" spans="1:9" x14ac:dyDescent="0.25">
      <c r="A21" s="8">
        <v>43608</v>
      </c>
      <c r="B21" s="7" t="s">
        <v>19</v>
      </c>
      <c r="C21" s="4"/>
      <c r="D21" s="40"/>
      <c r="E21" s="11"/>
      <c r="F21" s="22"/>
      <c r="G21" s="22"/>
    </row>
    <row r="22" spans="1:9" x14ac:dyDescent="0.25">
      <c r="A22" s="8"/>
      <c r="B22" s="10" t="s">
        <v>20</v>
      </c>
      <c r="C22" s="43" t="s">
        <v>92</v>
      </c>
      <c r="D22" s="41" t="s">
        <v>23</v>
      </c>
      <c r="E22" s="16" t="s">
        <v>5</v>
      </c>
      <c r="F22" s="23">
        <v>1</v>
      </c>
      <c r="G22" s="23"/>
    </row>
    <row r="23" spans="1:9" x14ac:dyDescent="0.25">
      <c r="A23" s="8"/>
      <c r="B23" s="10"/>
      <c r="C23" s="11"/>
      <c r="D23" s="40"/>
      <c r="E23" s="15"/>
      <c r="F23" s="24"/>
      <c r="G23" s="24"/>
    </row>
    <row r="24" spans="1:9" x14ac:dyDescent="0.25">
      <c r="A24" s="8">
        <v>43608</v>
      </c>
      <c r="B24" s="7" t="s">
        <v>21</v>
      </c>
      <c r="C24" s="4"/>
      <c r="D24" s="40"/>
      <c r="E24" s="11"/>
      <c r="F24" s="22"/>
      <c r="G24" s="22"/>
    </row>
    <row r="25" spans="1:9" x14ac:dyDescent="0.25">
      <c r="A25" s="12"/>
      <c r="B25" s="10" t="s">
        <v>6</v>
      </c>
      <c r="C25" s="11" t="s">
        <v>7</v>
      </c>
      <c r="D25" s="41" t="s">
        <v>8</v>
      </c>
      <c r="E25" s="11" t="s">
        <v>5</v>
      </c>
      <c r="F25" s="22"/>
      <c r="G25" s="22"/>
      <c r="H25" s="19">
        <v>1</v>
      </c>
    </row>
    <row r="26" spans="1:9" x14ac:dyDescent="0.25">
      <c r="A26" s="12"/>
      <c r="B26" s="10" t="s">
        <v>22</v>
      </c>
      <c r="C26" s="11" t="s">
        <v>7</v>
      </c>
      <c r="D26" s="41" t="s">
        <v>9</v>
      </c>
      <c r="E26" s="11" t="s">
        <v>5</v>
      </c>
      <c r="F26" s="22"/>
      <c r="G26" s="22"/>
      <c r="H26" s="19">
        <v>1</v>
      </c>
      <c r="I26" s="4">
        <f>SUM(H25:H26)</f>
        <v>2</v>
      </c>
    </row>
    <row r="27" spans="1:9" x14ac:dyDescent="0.25">
      <c r="A27" s="12"/>
      <c r="B27" s="10"/>
      <c r="C27" s="11"/>
      <c r="D27" s="41"/>
      <c r="E27" s="11"/>
      <c r="F27" s="22"/>
      <c r="G27" s="22"/>
    </row>
    <row r="28" spans="1:9" x14ac:dyDescent="0.25">
      <c r="A28" s="8">
        <v>43608</v>
      </c>
      <c r="B28" s="7" t="s">
        <v>33</v>
      </c>
      <c r="C28" s="4"/>
      <c r="D28" s="40"/>
      <c r="E28" s="11"/>
      <c r="F28" s="22"/>
      <c r="G28" s="22"/>
    </row>
    <row r="29" spans="1:9" x14ac:dyDescent="0.25">
      <c r="A29" s="8"/>
      <c r="B29" s="10" t="s">
        <v>31</v>
      </c>
      <c r="C29" s="11" t="s">
        <v>93</v>
      </c>
      <c r="D29" s="41" t="s">
        <v>32</v>
      </c>
      <c r="E29" s="16" t="s">
        <v>5</v>
      </c>
      <c r="F29" s="23"/>
      <c r="G29" s="23"/>
      <c r="H29" s="19">
        <v>1</v>
      </c>
      <c r="I29" s="4">
        <f>SUM(H29)</f>
        <v>1</v>
      </c>
    </row>
    <row r="30" spans="1:9" x14ac:dyDescent="0.25">
      <c r="A30" s="8"/>
      <c r="B30" s="10"/>
      <c r="C30" s="11"/>
      <c r="D30" s="41"/>
      <c r="E30" s="16"/>
      <c r="F30" s="23"/>
      <c r="G30" s="23"/>
    </row>
    <row r="31" spans="1:9" x14ac:dyDescent="0.25">
      <c r="A31" s="8">
        <v>43640</v>
      </c>
      <c r="B31" s="7" t="s">
        <v>79</v>
      </c>
      <c r="C31" s="11"/>
      <c r="D31" s="41"/>
      <c r="E31" s="16"/>
      <c r="F31" s="23"/>
      <c r="G31" s="23"/>
    </row>
    <row r="32" spans="1:9" s="11" customFormat="1" x14ac:dyDescent="0.25">
      <c r="A32" s="12"/>
      <c r="B32" s="10" t="s">
        <v>41</v>
      </c>
      <c r="C32" s="11" t="s">
        <v>109</v>
      </c>
      <c r="D32" s="44" t="s">
        <v>42</v>
      </c>
      <c r="E32" s="16" t="s">
        <v>43</v>
      </c>
      <c r="F32" s="23"/>
      <c r="G32" s="23"/>
      <c r="H32" s="22">
        <v>1</v>
      </c>
      <c r="I32" s="4"/>
    </row>
    <row r="33" spans="1:9" s="11" customFormat="1" x14ac:dyDescent="0.25">
      <c r="A33" s="12"/>
      <c r="B33" s="10" t="s">
        <v>44</v>
      </c>
      <c r="C33" s="6" t="s">
        <v>94</v>
      </c>
      <c r="D33" s="44" t="s">
        <v>45</v>
      </c>
      <c r="E33" s="16" t="s">
        <v>43</v>
      </c>
      <c r="F33" s="23"/>
      <c r="G33" s="23"/>
      <c r="H33" s="22">
        <v>1</v>
      </c>
      <c r="I33" s="4"/>
    </row>
    <row r="34" spans="1:9" s="11" customFormat="1" x14ac:dyDescent="0.25">
      <c r="A34" s="12"/>
      <c r="B34" s="10" t="s">
        <v>46</v>
      </c>
      <c r="C34" s="11" t="s">
        <v>47</v>
      </c>
      <c r="D34" s="44" t="s">
        <v>48</v>
      </c>
      <c r="E34" s="16" t="s">
        <v>43</v>
      </c>
      <c r="F34" s="23"/>
      <c r="G34" s="23"/>
      <c r="H34" s="22">
        <v>1</v>
      </c>
      <c r="I34" s="4"/>
    </row>
    <row r="35" spans="1:9" s="11" customFormat="1" x14ac:dyDescent="0.25">
      <c r="A35" s="12"/>
      <c r="B35" s="10" t="s">
        <v>31</v>
      </c>
      <c r="C35" s="11" t="s">
        <v>93</v>
      </c>
      <c r="D35" s="44" t="s">
        <v>32</v>
      </c>
      <c r="E35" s="16" t="s">
        <v>43</v>
      </c>
      <c r="F35" s="23"/>
      <c r="G35" s="23"/>
      <c r="H35" s="22">
        <v>1</v>
      </c>
      <c r="I35" s="4"/>
    </row>
    <row r="36" spans="1:9" s="11" customFormat="1" x14ac:dyDescent="0.25">
      <c r="A36" s="12"/>
      <c r="B36" s="10" t="s">
        <v>49</v>
      </c>
      <c r="C36" s="11" t="s">
        <v>93</v>
      </c>
      <c r="D36" s="44" t="s">
        <v>50</v>
      </c>
      <c r="E36" s="16" t="s">
        <v>43</v>
      </c>
      <c r="F36" s="23"/>
      <c r="G36" s="23"/>
      <c r="H36" s="22">
        <v>1</v>
      </c>
      <c r="I36" s="4"/>
    </row>
    <row r="37" spans="1:9" s="11" customFormat="1" ht="14.4" thickBot="1" x14ac:dyDescent="0.3">
      <c r="A37" s="12"/>
      <c r="B37" s="10" t="s">
        <v>53</v>
      </c>
      <c r="C37" s="11" t="s">
        <v>47</v>
      </c>
      <c r="D37" s="44" t="s">
        <v>54</v>
      </c>
      <c r="E37" s="16" t="s">
        <v>43</v>
      </c>
      <c r="F37" s="23"/>
      <c r="G37" s="23"/>
      <c r="H37" s="22">
        <v>1</v>
      </c>
      <c r="I37" s="4"/>
    </row>
    <row r="38" spans="1:9" s="11" customFormat="1" ht="14.4" thickBot="1" x14ac:dyDescent="0.3">
      <c r="A38" s="12"/>
      <c r="B38" s="10" t="s">
        <v>51</v>
      </c>
      <c r="C38" s="11" t="s">
        <v>93</v>
      </c>
      <c r="D38" s="45" t="s">
        <v>52</v>
      </c>
      <c r="E38" s="16" t="s">
        <v>43</v>
      </c>
      <c r="F38" s="23"/>
      <c r="G38" s="23"/>
      <c r="H38" s="22">
        <v>1</v>
      </c>
      <c r="I38" s="4"/>
    </row>
    <row r="39" spans="1:9" s="11" customFormat="1" ht="14.4" thickBot="1" x14ac:dyDescent="0.3">
      <c r="A39" s="12"/>
      <c r="B39" s="10" t="s">
        <v>56</v>
      </c>
      <c r="C39" s="43" t="s">
        <v>47</v>
      </c>
      <c r="D39" s="45" t="s">
        <v>55</v>
      </c>
      <c r="E39" s="16" t="s">
        <v>43</v>
      </c>
      <c r="F39" s="23"/>
      <c r="G39" s="23"/>
      <c r="H39" s="22">
        <v>1</v>
      </c>
      <c r="I39" s="4"/>
    </row>
    <row r="40" spans="1:9" s="11" customFormat="1" x14ac:dyDescent="0.25">
      <c r="A40" s="12"/>
      <c r="B40" s="10" t="s">
        <v>58</v>
      </c>
      <c r="C40" s="11" t="s">
        <v>93</v>
      </c>
      <c r="D40" s="46" t="s">
        <v>59</v>
      </c>
      <c r="E40" s="16" t="s">
        <v>43</v>
      </c>
      <c r="F40" s="23"/>
      <c r="G40" s="23"/>
      <c r="H40" s="22">
        <v>1</v>
      </c>
      <c r="I40" s="4"/>
    </row>
    <row r="41" spans="1:9" s="11" customFormat="1" x14ac:dyDescent="0.25">
      <c r="A41" s="12"/>
      <c r="B41" s="10" t="s">
        <v>57</v>
      </c>
      <c r="C41" s="11" t="s">
        <v>61</v>
      </c>
      <c r="D41" s="44" t="s">
        <v>60</v>
      </c>
      <c r="E41" s="16" t="s">
        <v>43</v>
      </c>
      <c r="F41" s="23"/>
      <c r="G41" s="23"/>
      <c r="H41" s="22">
        <v>1</v>
      </c>
      <c r="I41" s="4"/>
    </row>
    <row r="42" spans="1:9" s="11" customFormat="1" ht="14.4" thickBot="1" x14ac:dyDescent="0.3">
      <c r="A42" s="12"/>
      <c r="B42" s="10" t="s">
        <v>62</v>
      </c>
      <c r="C42" s="11" t="s">
        <v>93</v>
      </c>
      <c r="D42" s="44" t="s">
        <v>63</v>
      </c>
      <c r="E42" s="16" t="s">
        <v>43</v>
      </c>
      <c r="F42" s="23"/>
      <c r="G42" s="23"/>
      <c r="H42" s="22">
        <v>1</v>
      </c>
      <c r="I42" s="4"/>
    </row>
    <row r="43" spans="1:9" s="11" customFormat="1" ht="14.4" thickBot="1" x14ac:dyDescent="0.3">
      <c r="A43" s="12"/>
      <c r="B43" s="10" t="s">
        <v>64</v>
      </c>
      <c r="C43" s="43" t="s">
        <v>92</v>
      </c>
      <c r="D43" s="45" t="s">
        <v>65</v>
      </c>
      <c r="E43" s="16" t="s">
        <v>43</v>
      </c>
      <c r="F43" s="23"/>
      <c r="G43" s="23"/>
      <c r="H43" s="22">
        <v>1</v>
      </c>
      <c r="I43" s="4"/>
    </row>
    <row r="44" spans="1:9" s="11" customFormat="1" ht="14.4" thickBot="1" x14ac:dyDescent="0.3">
      <c r="A44" s="12"/>
      <c r="B44" s="10" t="s">
        <v>66</v>
      </c>
      <c r="C44" s="16" t="s">
        <v>91</v>
      </c>
      <c r="D44" s="45" t="s">
        <v>67</v>
      </c>
      <c r="E44" s="16" t="s">
        <v>43</v>
      </c>
      <c r="F44" s="23"/>
      <c r="G44" s="23"/>
      <c r="H44" s="22">
        <v>1</v>
      </c>
      <c r="I44" s="4"/>
    </row>
    <row r="45" spans="1:9" s="11" customFormat="1" x14ac:dyDescent="0.25">
      <c r="A45" s="12"/>
      <c r="B45" s="10" t="s">
        <v>68</v>
      </c>
      <c r="C45" s="43" t="s">
        <v>92</v>
      </c>
      <c r="D45" s="41" t="s">
        <v>69</v>
      </c>
      <c r="E45" s="16" t="s">
        <v>43</v>
      </c>
      <c r="F45" s="23"/>
      <c r="G45" s="23"/>
      <c r="H45" s="22">
        <v>1</v>
      </c>
      <c r="I45" s="4"/>
    </row>
    <row r="46" spans="1:9" s="11" customFormat="1" x14ac:dyDescent="0.25">
      <c r="A46" s="12"/>
      <c r="B46" s="10" t="s">
        <v>70</v>
      </c>
      <c r="C46" s="16" t="s">
        <v>91</v>
      </c>
      <c r="D46" s="41" t="s">
        <v>71</v>
      </c>
      <c r="E46" s="16" t="s">
        <v>43</v>
      </c>
      <c r="F46" s="23"/>
      <c r="G46" s="23"/>
      <c r="H46" s="22">
        <v>1</v>
      </c>
      <c r="I46" s="4"/>
    </row>
    <row r="47" spans="1:9" s="11" customFormat="1" x14ac:dyDescent="0.25">
      <c r="A47" s="12"/>
      <c r="B47" s="10" t="s">
        <v>72</v>
      </c>
      <c r="C47" s="16" t="s">
        <v>91</v>
      </c>
      <c r="D47" s="41" t="s">
        <v>73</v>
      </c>
      <c r="E47" s="16" t="s">
        <v>43</v>
      </c>
      <c r="F47" s="23"/>
      <c r="G47" s="23"/>
      <c r="H47" s="22">
        <v>1</v>
      </c>
      <c r="I47" s="4"/>
    </row>
    <row r="48" spans="1:9" s="11" customFormat="1" ht="14.4" thickBot="1" x14ac:dyDescent="0.3">
      <c r="A48" s="12"/>
      <c r="B48" s="10" t="s">
        <v>74</v>
      </c>
      <c r="C48" s="16" t="s">
        <v>91</v>
      </c>
      <c r="D48" s="40" t="s">
        <v>15</v>
      </c>
      <c r="E48" s="16" t="s">
        <v>43</v>
      </c>
      <c r="F48" s="22"/>
      <c r="G48" s="22"/>
      <c r="H48" s="22">
        <v>1</v>
      </c>
      <c r="I48" s="4"/>
    </row>
    <row r="49" spans="1:9" s="11" customFormat="1" ht="14.4" thickBot="1" x14ac:dyDescent="0.3">
      <c r="A49" s="12"/>
      <c r="B49" s="10" t="s">
        <v>75</v>
      </c>
      <c r="C49" s="16" t="s">
        <v>91</v>
      </c>
      <c r="D49" s="48" t="s">
        <v>76</v>
      </c>
      <c r="E49" s="16" t="s">
        <v>43</v>
      </c>
      <c r="F49" s="23"/>
      <c r="G49" s="23"/>
      <c r="H49" s="22">
        <v>1</v>
      </c>
      <c r="I49" s="4"/>
    </row>
    <row r="50" spans="1:9" s="11" customFormat="1" x14ac:dyDescent="0.25">
      <c r="A50" s="12"/>
      <c r="B50" s="10" t="s">
        <v>77</v>
      </c>
      <c r="C50" s="16" t="s">
        <v>91</v>
      </c>
      <c r="D50" s="41" t="s">
        <v>78</v>
      </c>
      <c r="E50" s="16" t="s">
        <v>43</v>
      </c>
      <c r="F50" s="23"/>
      <c r="G50" s="23"/>
      <c r="H50" s="22">
        <v>1</v>
      </c>
      <c r="I50" s="4">
        <f>SUM(H32:H50)</f>
        <v>19</v>
      </c>
    </row>
    <row r="51" spans="1:9" s="11" customFormat="1" x14ac:dyDescent="0.25">
      <c r="A51" s="8">
        <v>43640</v>
      </c>
      <c r="B51" s="7" t="s">
        <v>80</v>
      </c>
      <c r="D51" s="42"/>
      <c r="E51" s="16"/>
      <c r="F51" s="23"/>
      <c r="G51" s="23"/>
      <c r="H51" s="22"/>
      <c r="I51" s="4"/>
    </row>
    <row r="52" spans="1:9" s="11" customFormat="1" ht="14.4" thickBot="1" x14ac:dyDescent="0.3">
      <c r="A52" s="12"/>
      <c r="B52" s="10" t="s">
        <v>85</v>
      </c>
      <c r="C52" s="43" t="s">
        <v>87</v>
      </c>
      <c r="D52" s="41" t="s">
        <v>88</v>
      </c>
      <c r="E52" s="16" t="s">
        <v>43</v>
      </c>
      <c r="F52" s="23"/>
      <c r="G52" s="23"/>
      <c r="H52" s="22">
        <v>1</v>
      </c>
      <c r="I52" s="4"/>
    </row>
    <row r="53" spans="1:9" s="11" customFormat="1" ht="14.4" thickBot="1" x14ac:dyDescent="0.3">
      <c r="A53" s="12"/>
      <c r="B53" s="10" t="s">
        <v>86</v>
      </c>
      <c r="C53" s="43" t="s">
        <v>92</v>
      </c>
      <c r="D53" s="49" t="s">
        <v>89</v>
      </c>
      <c r="E53" s="16" t="s">
        <v>43</v>
      </c>
      <c r="F53" s="23"/>
      <c r="G53" s="23"/>
      <c r="H53" s="22">
        <v>1</v>
      </c>
      <c r="I53" s="4">
        <f>H52+H53</f>
        <v>2</v>
      </c>
    </row>
    <row r="54" spans="1:9" s="11" customFormat="1" x14ac:dyDescent="0.25">
      <c r="A54" s="8">
        <v>43661</v>
      </c>
      <c r="B54" s="7" t="s">
        <v>101</v>
      </c>
      <c r="D54" s="42"/>
      <c r="E54" s="16"/>
      <c r="F54" s="23"/>
      <c r="G54" s="23"/>
      <c r="H54" s="22"/>
      <c r="I54" s="4"/>
    </row>
    <row r="55" spans="1:9" s="11" customFormat="1" x14ac:dyDescent="0.25">
      <c r="A55" s="12"/>
      <c r="B55" s="10" t="s">
        <v>102</v>
      </c>
      <c r="C55" s="11" t="s">
        <v>103</v>
      </c>
      <c r="D55" s="41" t="s">
        <v>104</v>
      </c>
      <c r="E55" s="16" t="s">
        <v>43</v>
      </c>
      <c r="F55" s="23"/>
      <c r="G55" s="23"/>
      <c r="H55" s="22">
        <v>1</v>
      </c>
    </row>
    <row r="56" spans="1:9" s="11" customFormat="1" x14ac:dyDescent="0.25">
      <c r="A56" s="12"/>
      <c r="B56" s="10" t="s">
        <v>108</v>
      </c>
      <c r="C56" s="11" t="s">
        <v>109</v>
      </c>
      <c r="D56" s="41" t="s">
        <v>110</v>
      </c>
      <c r="E56" s="16" t="s">
        <v>43</v>
      </c>
      <c r="F56" s="23"/>
      <c r="G56" s="23"/>
      <c r="H56" s="22">
        <v>1</v>
      </c>
    </row>
    <row r="57" spans="1:9" s="11" customFormat="1" x14ac:dyDescent="0.25">
      <c r="A57" s="12"/>
      <c r="B57" s="10" t="s">
        <v>105</v>
      </c>
      <c r="C57" s="11" t="s">
        <v>106</v>
      </c>
      <c r="D57" s="41" t="s">
        <v>107</v>
      </c>
      <c r="E57" s="16" t="s">
        <v>43</v>
      </c>
      <c r="F57" s="23"/>
      <c r="G57" s="23"/>
      <c r="H57" s="22">
        <v>1</v>
      </c>
    </row>
    <row r="58" spans="1:9" s="11" customFormat="1" x14ac:dyDescent="0.25">
      <c r="A58" s="12"/>
      <c r="B58" s="10" t="s">
        <v>111</v>
      </c>
      <c r="C58" s="43" t="s">
        <v>92</v>
      </c>
      <c r="D58" s="41" t="s">
        <v>112</v>
      </c>
      <c r="E58" s="16" t="s">
        <v>43</v>
      </c>
      <c r="F58" s="23"/>
      <c r="G58" s="23"/>
      <c r="H58" s="22">
        <v>1</v>
      </c>
    </row>
    <row r="59" spans="1:9" s="11" customFormat="1" x14ac:dyDescent="0.25">
      <c r="A59" s="12"/>
      <c r="B59" s="10" t="s">
        <v>113</v>
      </c>
      <c r="C59" s="43" t="s">
        <v>92</v>
      </c>
      <c r="D59" s="41" t="s">
        <v>114</v>
      </c>
      <c r="E59" s="16" t="s">
        <v>43</v>
      </c>
      <c r="F59" s="23"/>
      <c r="G59" s="23"/>
      <c r="H59" s="22">
        <v>1</v>
      </c>
    </row>
    <row r="60" spans="1:9" s="11" customFormat="1" x14ac:dyDescent="0.25">
      <c r="A60" s="12"/>
      <c r="B60" s="10" t="s">
        <v>115</v>
      </c>
      <c r="C60" s="11" t="s">
        <v>106</v>
      </c>
      <c r="D60" s="41" t="s">
        <v>116</v>
      </c>
      <c r="E60" s="16" t="s">
        <v>43</v>
      </c>
      <c r="F60" s="23"/>
      <c r="G60" s="23"/>
      <c r="H60" s="22">
        <v>1</v>
      </c>
    </row>
    <row r="61" spans="1:9" s="62" customFormat="1" x14ac:dyDescent="0.25">
      <c r="A61" s="58"/>
      <c r="B61" s="59" t="s">
        <v>117</v>
      </c>
      <c r="C61" s="43" t="s">
        <v>93</v>
      </c>
      <c r="D61" s="41" t="s">
        <v>118</v>
      </c>
      <c r="E61" s="16" t="s">
        <v>43</v>
      </c>
      <c r="F61" s="60"/>
      <c r="G61" s="60"/>
      <c r="H61" s="61">
        <v>1</v>
      </c>
    </row>
    <row r="62" spans="1:9" s="62" customFormat="1" ht="14.4" thickBot="1" x14ac:dyDescent="0.3">
      <c r="A62" s="58"/>
      <c r="B62" s="59" t="s">
        <v>119</v>
      </c>
      <c r="C62" s="43" t="s">
        <v>91</v>
      </c>
      <c r="D62" s="41" t="s">
        <v>120</v>
      </c>
      <c r="E62" s="16" t="s">
        <v>43</v>
      </c>
      <c r="F62" s="60"/>
      <c r="G62" s="60"/>
      <c r="H62" s="61">
        <v>1</v>
      </c>
    </row>
    <row r="63" spans="1:9" s="62" customFormat="1" ht="14.4" thickBot="1" x14ac:dyDescent="0.3">
      <c r="A63" s="58"/>
      <c r="B63" s="59" t="s">
        <v>121</v>
      </c>
      <c r="C63" s="11" t="s">
        <v>109</v>
      </c>
      <c r="D63" s="48" t="s">
        <v>122</v>
      </c>
      <c r="E63" s="16" t="s">
        <v>43</v>
      </c>
      <c r="F63" s="60"/>
      <c r="G63" s="60"/>
      <c r="H63" s="61">
        <v>1</v>
      </c>
    </row>
    <row r="64" spans="1:9" s="62" customFormat="1" x14ac:dyDescent="0.25">
      <c r="A64" s="58"/>
      <c r="B64" s="59" t="s">
        <v>123</v>
      </c>
      <c r="C64" s="11" t="s">
        <v>124</v>
      </c>
      <c r="D64" s="41" t="s">
        <v>125</v>
      </c>
      <c r="E64" s="16" t="s">
        <v>43</v>
      </c>
      <c r="F64" s="60"/>
      <c r="G64" s="60"/>
      <c r="H64" s="61">
        <v>1</v>
      </c>
    </row>
    <row r="65" spans="1:8" s="62" customFormat="1" x14ac:dyDescent="0.25">
      <c r="A65" s="58"/>
      <c r="B65" s="59" t="s">
        <v>126</v>
      </c>
      <c r="C65" s="11" t="s">
        <v>93</v>
      </c>
      <c r="D65" s="41" t="s">
        <v>127</v>
      </c>
      <c r="E65" s="16" t="s">
        <v>43</v>
      </c>
      <c r="F65" s="60"/>
      <c r="G65" s="60"/>
      <c r="H65" s="61">
        <v>1</v>
      </c>
    </row>
    <row r="66" spans="1:8" s="62" customFormat="1" ht="14.4" thickBot="1" x14ac:dyDescent="0.3">
      <c r="A66" s="58"/>
      <c r="B66" s="59" t="s">
        <v>128</v>
      </c>
      <c r="C66" s="43" t="s">
        <v>103</v>
      </c>
      <c r="D66" s="41" t="s">
        <v>129</v>
      </c>
      <c r="E66" s="16" t="s">
        <v>43</v>
      </c>
      <c r="F66" s="60"/>
      <c r="G66" s="60"/>
      <c r="H66" s="61">
        <v>1</v>
      </c>
    </row>
    <row r="67" spans="1:8" s="62" customFormat="1" ht="14.4" thickBot="1" x14ac:dyDescent="0.3">
      <c r="A67" s="58"/>
      <c r="B67" s="59" t="s">
        <v>130</v>
      </c>
      <c r="C67" s="43" t="s">
        <v>131</v>
      </c>
      <c r="D67" s="48" t="s">
        <v>132</v>
      </c>
      <c r="E67" s="16" t="s">
        <v>43</v>
      </c>
      <c r="F67" s="60"/>
      <c r="G67" s="60"/>
      <c r="H67" s="61">
        <v>1</v>
      </c>
    </row>
    <row r="68" spans="1:8" s="62" customFormat="1" x14ac:dyDescent="0.25">
      <c r="A68" s="58"/>
      <c r="B68" s="59" t="s">
        <v>133</v>
      </c>
      <c r="C68" s="43" t="s">
        <v>91</v>
      </c>
      <c r="D68" s="41" t="s">
        <v>134</v>
      </c>
      <c r="E68" s="16" t="s">
        <v>43</v>
      </c>
      <c r="F68" s="60"/>
      <c r="G68" s="60"/>
      <c r="H68" s="61">
        <v>1</v>
      </c>
    </row>
    <row r="69" spans="1:8" s="11" customFormat="1" x14ac:dyDescent="0.25">
      <c r="A69" s="12"/>
      <c r="B69" s="10"/>
      <c r="D69" s="13"/>
      <c r="F69" s="22"/>
      <c r="G69" s="22"/>
      <c r="H69" s="22"/>
    </row>
    <row r="70" spans="1:8" s="34" customFormat="1" x14ac:dyDescent="0.25">
      <c r="A70" s="37" t="s">
        <v>96</v>
      </c>
      <c r="B70" s="35"/>
      <c r="C70" s="35">
        <f>SUM(H12:H69)</f>
        <v>41</v>
      </c>
      <c r="D70" s="38"/>
      <c r="F70" s="36">
        <f>SUM(F12:F69)</f>
        <v>2</v>
      </c>
      <c r="G70" s="36">
        <f>SUM(G12:G69)</f>
        <v>2</v>
      </c>
      <c r="H70" s="36">
        <f>SUM(H12:H69)</f>
        <v>41</v>
      </c>
    </row>
    <row r="71" spans="1:8" x14ac:dyDescent="0.25">
      <c r="A71" s="37" t="s">
        <v>97</v>
      </c>
      <c r="B71" s="56"/>
      <c r="C71" s="57">
        <f>F70</f>
        <v>2</v>
      </c>
      <c r="D71" s="13"/>
      <c r="E71" s="11"/>
      <c r="F71" s="22"/>
      <c r="G71" s="22"/>
    </row>
    <row r="72" spans="1:8" x14ac:dyDescent="0.25">
      <c r="A72" s="37" t="s">
        <v>98</v>
      </c>
      <c r="B72" s="56"/>
      <c r="C72" s="57">
        <f>G70</f>
        <v>2</v>
      </c>
      <c r="D72" s="13"/>
      <c r="E72" s="11"/>
      <c r="F72" s="22"/>
      <c r="G72" s="22"/>
    </row>
    <row r="73" spans="1:8" x14ac:dyDescent="0.25">
      <c r="B73" s="6"/>
      <c r="C73" s="6"/>
      <c r="D73" s="9"/>
    </row>
    <row r="74" spans="1:8" x14ac:dyDescent="0.25">
      <c r="A74" s="39" t="s">
        <v>100</v>
      </c>
      <c r="B74" s="6"/>
      <c r="C74" s="6"/>
      <c r="D74" s="9"/>
    </row>
    <row r="75" spans="1:8" x14ac:dyDescent="0.25">
      <c r="B75" s="6"/>
      <c r="C75" s="6"/>
      <c r="D75" s="9"/>
    </row>
    <row r="76" spans="1:8" x14ac:dyDescent="0.25">
      <c r="B76" s="6"/>
      <c r="C76" s="6"/>
      <c r="D76" s="9"/>
    </row>
    <row r="77" spans="1:8" s="4" customFormat="1" x14ac:dyDescent="0.25">
      <c r="C77" s="7" t="s">
        <v>84</v>
      </c>
      <c r="D77" s="47" t="s">
        <v>99</v>
      </c>
      <c r="F77" s="21"/>
      <c r="G77" s="21"/>
      <c r="H77" s="21"/>
    </row>
    <row r="78" spans="1:8" s="11" customFormat="1" ht="14.4" x14ac:dyDescent="0.25">
      <c r="C78" s="43" t="s">
        <v>131</v>
      </c>
      <c r="D78" s="50">
        <f>COUNTIF(C4:C73,"ADMIN - Grants Office")</f>
        <v>1</v>
      </c>
      <c r="F78" s="22"/>
      <c r="G78" s="22"/>
      <c r="H78" s="22"/>
    </row>
    <row r="79" spans="1:8" ht="14.4" x14ac:dyDescent="0.25">
      <c r="C79" s="6" t="s">
        <v>82</v>
      </c>
      <c r="D79" s="50">
        <f>COUNTIF(C1:C69,"Enterprise IT Services")</f>
        <v>3</v>
      </c>
    </row>
    <row r="80" spans="1:8" ht="14.4" x14ac:dyDescent="0.25">
      <c r="C80" s="6" t="s">
        <v>135</v>
      </c>
      <c r="D80" s="50">
        <f>COUNTIF(C2:C70,"ADMIN - Human Resources Division")</f>
        <v>1</v>
      </c>
    </row>
    <row r="81" spans="3:4" ht="14.4" x14ac:dyDescent="0.25">
      <c r="C81" s="11" t="s">
        <v>106</v>
      </c>
      <c r="D81" s="50">
        <f>COUNTIF(C6:C75,"ADMIN - Risk Management Division")</f>
        <v>2</v>
      </c>
    </row>
    <row r="82" spans="3:4" x14ac:dyDescent="0.25">
      <c r="C82" s="55" t="s">
        <v>95</v>
      </c>
      <c r="D82" s="47">
        <f>COUNTIF(C2:C92,"B&amp;I - Division of Insurance")</f>
        <v>1</v>
      </c>
    </row>
    <row r="83" spans="3:4" x14ac:dyDescent="0.25">
      <c r="C83" s="6" t="s">
        <v>83</v>
      </c>
      <c r="D83" s="47">
        <f>COUNTIF(C1:C69,"Labor Commissioner")</f>
        <v>1</v>
      </c>
    </row>
    <row r="84" spans="3:4" x14ac:dyDescent="0.25">
      <c r="C84" s="6" t="s">
        <v>90</v>
      </c>
      <c r="D84" s="47">
        <f>COUNTIF(C2:C70,"Divison of Mortgage Lending")</f>
        <v>1</v>
      </c>
    </row>
    <row r="85" spans="3:4" x14ac:dyDescent="0.25">
      <c r="C85" s="6" t="s">
        <v>7</v>
      </c>
      <c r="D85" s="47">
        <f>COUNTIF(C2:C70,"Controller's Office")</f>
        <v>2</v>
      </c>
    </row>
    <row r="86" spans="3:4" x14ac:dyDescent="0.25">
      <c r="C86" s="43" t="s">
        <v>87</v>
      </c>
      <c r="D86" s="47">
        <f>COUNTIF(C3:C71,"Department of Health and Human Services")</f>
        <v>1</v>
      </c>
    </row>
    <row r="87" spans="3:4" x14ac:dyDescent="0.25">
      <c r="C87" s="11" t="s">
        <v>93</v>
      </c>
      <c r="D87" s="47">
        <f>COUNTIF(C4:C73,"DHHS - Division of Health Care Financing &amp; Policy")</f>
        <v>8</v>
      </c>
    </row>
    <row r="88" spans="3:4" x14ac:dyDescent="0.25">
      <c r="C88" s="43" t="s">
        <v>92</v>
      </c>
      <c r="D88" s="47">
        <f>COUNTIF(C5:C74,"DHHS - Division of Public and Behavioral Health")</f>
        <v>6</v>
      </c>
    </row>
    <row r="89" spans="3:4" x14ac:dyDescent="0.25">
      <c r="C89" s="16" t="s">
        <v>91</v>
      </c>
      <c r="D89" s="47">
        <f>COUNTIF(C6:C75,"DHHS - Division of Welfare and Supportive Services")</f>
        <v>9</v>
      </c>
    </row>
    <row r="90" spans="3:4" x14ac:dyDescent="0.25">
      <c r="C90" s="16" t="s">
        <v>136</v>
      </c>
      <c r="D90" s="47">
        <f>COUNTIF(C6:C75,"Massage Therapy Board")</f>
        <v>2</v>
      </c>
    </row>
    <row r="91" spans="3:4" ht="14.4" x14ac:dyDescent="0.25">
      <c r="C91" s="6" t="s">
        <v>81</v>
      </c>
      <c r="D91" s="50">
        <f>COUNTIF(C15:C85,"PS - Records, Communications and Compliance Division")</f>
        <v>3</v>
      </c>
    </row>
    <row r="92" spans="3:4" x14ac:dyDescent="0.25">
      <c r="C92" s="6"/>
      <c r="D92" s="47"/>
    </row>
    <row r="93" spans="3:4" x14ac:dyDescent="0.25">
      <c r="C93" s="4" t="s">
        <v>36</v>
      </c>
      <c r="D93" s="7">
        <f>SUM(D78:D92)</f>
        <v>41</v>
      </c>
    </row>
  </sheetData>
  <sortState ref="A79:Z91">
    <sortCondition ref="B79"/>
  </sortState>
  <conditionalFormatting sqref="C13:C31 C53 C34:C51 C61:C62">
    <cfRule type="containsText" dxfId="71" priority="82" operator="containsText" text="Division of Welfare and Supportive Services">
      <formula>NOT(ISERROR(SEARCH("Division of Welfare and Supportive Services",C13)))</formula>
    </cfRule>
    <cfRule type="containsText" dxfId="70" priority="83" operator="containsText" text="Division of Public and Behavioral Health">
      <formula>NOT(ISERROR(SEARCH("Division of Public and Behavioral Health",C13)))</formula>
    </cfRule>
  </conditionalFormatting>
  <conditionalFormatting sqref="C53 C29:C31 C34:C51 C61:C62">
    <cfRule type="containsText" dxfId="69" priority="81" operator="containsText" text="Division of Health Care Financing &amp; Policy">
      <formula>NOT(ISERROR(SEARCH("Division of Health Care Financing &amp; Policy",C29)))</formula>
    </cfRule>
  </conditionalFormatting>
  <conditionalFormatting sqref="D89:D90">
    <cfRule type="containsText" dxfId="68" priority="80" operator="containsText" text="DHHS - DWSS">
      <formula>NOT(ISERROR(SEARCH("DHHS - DWSS",D89)))</formula>
    </cfRule>
  </conditionalFormatting>
  <conditionalFormatting sqref="C89:C90">
    <cfRule type="containsText" dxfId="67" priority="76" operator="containsText" text="Division of Welfare and Supportive Services">
      <formula>NOT(ISERROR(SEARCH("Division of Welfare and Supportive Services",C89)))</formula>
    </cfRule>
    <cfRule type="containsText" dxfId="66" priority="77" operator="containsText" text="Division of Public and Behavioral Health">
      <formula>NOT(ISERROR(SEARCH("Division of Public and Behavioral Health",C89)))</formula>
    </cfRule>
  </conditionalFormatting>
  <conditionalFormatting sqref="C88">
    <cfRule type="containsText" dxfId="65" priority="74" operator="containsText" text="Division of Welfare and Supportive Services">
      <formula>NOT(ISERROR(SEARCH("Division of Welfare and Supportive Services",C88)))</formula>
    </cfRule>
    <cfRule type="containsText" dxfId="64" priority="75" operator="containsText" text="Division of Public and Behavioral Health">
      <formula>NOT(ISERROR(SEARCH("Division of Public and Behavioral Health",C88)))</formula>
    </cfRule>
  </conditionalFormatting>
  <conditionalFormatting sqref="C88">
    <cfRule type="containsText" dxfId="63" priority="73" operator="containsText" text="Division of Health Care Financing &amp; Policy">
      <formula>NOT(ISERROR(SEARCH("Division of Health Care Financing &amp; Policy",C88)))</formula>
    </cfRule>
  </conditionalFormatting>
  <conditionalFormatting sqref="C22">
    <cfRule type="containsText" dxfId="62" priority="72" operator="containsText" text="Division of Health Care Financing &amp; Policy">
      <formula>NOT(ISERROR(SEARCH("Division of Health Care Financing &amp; Policy",C22)))</formula>
    </cfRule>
  </conditionalFormatting>
  <conditionalFormatting sqref="C87">
    <cfRule type="containsText" dxfId="61" priority="70" operator="containsText" text="Division of Welfare and Supportive Services">
      <formula>NOT(ISERROR(SEARCH("Division of Welfare and Supportive Services",C87)))</formula>
    </cfRule>
    <cfRule type="containsText" dxfId="60" priority="71" operator="containsText" text="Division of Public and Behavioral Health">
      <formula>NOT(ISERROR(SEARCH("Division of Public and Behavioral Health",C87)))</formula>
    </cfRule>
  </conditionalFormatting>
  <conditionalFormatting sqref="C87">
    <cfRule type="containsText" dxfId="59" priority="69" operator="containsText" text="Division of Health Care Financing &amp; Policy">
      <formula>NOT(ISERROR(SEARCH("Division of Health Care Financing &amp; Policy",C87)))</formula>
    </cfRule>
  </conditionalFormatting>
  <conditionalFormatting sqref="C86">
    <cfRule type="containsText" dxfId="58" priority="67" operator="containsText" text="Division of Welfare and Supportive Services">
      <formula>NOT(ISERROR(SEARCH("Division of Welfare and Supportive Services",C86)))</formula>
    </cfRule>
    <cfRule type="containsText" dxfId="57" priority="68" operator="containsText" text="Division of Public and Behavioral Health">
      <formula>NOT(ISERROR(SEARCH("Division of Public and Behavioral Health",C86)))</formula>
    </cfRule>
  </conditionalFormatting>
  <conditionalFormatting sqref="C53 C13:C31 C83:C91 C34:C51 C61:C62 C69:C77 C79:C80">
    <cfRule type="containsText" dxfId="56" priority="66" operator="containsText" text="Department of Health and Human Services">
      <formula>NOT(ISERROR(SEARCH("Department of Health and Human Services",C13)))</formula>
    </cfRule>
  </conditionalFormatting>
  <conditionalFormatting sqref="C29">
    <cfRule type="containsText" dxfId="55" priority="43" operator="containsText" text="Division of Welfare and Supportive Services">
      <formula>NOT(ISERROR(SEARCH("Division of Welfare and Supportive Services",C29)))</formula>
    </cfRule>
    <cfRule type="containsText" dxfId="54" priority="44" operator="containsText" text="Division of Public and Behavioral Health">
      <formula>NOT(ISERROR(SEARCH("Division of Public and Behavioral Health",C29)))</formula>
    </cfRule>
  </conditionalFormatting>
  <conditionalFormatting sqref="C52">
    <cfRule type="containsText" dxfId="53" priority="61" operator="containsText" text="Division of Welfare and Supportive Services">
      <formula>NOT(ISERROR(SEARCH("Division of Welfare and Supportive Services",C52)))</formula>
    </cfRule>
    <cfRule type="containsText" dxfId="52" priority="62" operator="containsText" text="Division of Public and Behavioral Health">
      <formula>NOT(ISERROR(SEARCH("Division of Public and Behavioral Health",C52)))</formula>
    </cfRule>
  </conditionalFormatting>
  <conditionalFormatting sqref="C52">
    <cfRule type="containsText" dxfId="51" priority="60" operator="containsText" text="Department of Health and Human Services">
      <formula>NOT(ISERROR(SEARCH("Department of Health and Human Services",C52)))</formula>
    </cfRule>
  </conditionalFormatting>
  <conditionalFormatting sqref="C42">
    <cfRule type="containsText" dxfId="50" priority="58" operator="containsText" text="Division of Welfare and Supportive Services">
      <formula>NOT(ISERROR(SEARCH("Division of Welfare and Supportive Services",C42)))</formula>
    </cfRule>
    <cfRule type="containsText" dxfId="49" priority="59" operator="containsText" text="Division of Public and Behavioral Health">
      <formula>NOT(ISERROR(SEARCH("Division of Public and Behavioral Health",C42)))</formula>
    </cfRule>
  </conditionalFormatting>
  <conditionalFormatting sqref="C42">
    <cfRule type="containsText" dxfId="48" priority="57" operator="containsText" text="Division of Health Care Financing &amp; Policy">
      <formula>NOT(ISERROR(SEARCH("Division of Health Care Financing &amp; Policy",C42)))</formula>
    </cfRule>
  </conditionalFormatting>
  <conditionalFormatting sqref="C40">
    <cfRule type="containsText" dxfId="47" priority="55" operator="containsText" text="Division of Welfare and Supportive Services">
      <formula>NOT(ISERROR(SEARCH("Division of Welfare and Supportive Services",C40)))</formula>
    </cfRule>
    <cfRule type="containsText" dxfId="46" priority="56" operator="containsText" text="Division of Public and Behavioral Health">
      <formula>NOT(ISERROR(SEARCH("Division of Public and Behavioral Health",C40)))</formula>
    </cfRule>
  </conditionalFormatting>
  <conditionalFormatting sqref="C40">
    <cfRule type="containsText" dxfId="45" priority="54" operator="containsText" text="Division of Health Care Financing &amp; Policy">
      <formula>NOT(ISERROR(SEARCH("Division of Health Care Financing &amp; Policy",C40)))</formula>
    </cfRule>
  </conditionalFormatting>
  <conditionalFormatting sqref="C38">
    <cfRule type="containsText" dxfId="44" priority="52" operator="containsText" text="Division of Welfare and Supportive Services">
      <formula>NOT(ISERROR(SEARCH("Division of Welfare and Supportive Services",C38)))</formula>
    </cfRule>
    <cfRule type="containsText" dxfId="43" priority="53" operator="containsText" text="Division of Public and Behavioral Health">
      <formula>NOT(ISERROR(SEARCH("Division of Public and Behavioral Health",C38)))</formula>
    </cfRule>
  </conditionalFormatting>
  <conditionalFormatting sqref="C38">
    <cfRule type="containsText" dxfId="42" priority="51" operator="containsText" text="Division of Health Care Financing &amp; Policy">
      <formula>NOT(ISERROR(SEARCH("Division of Health Care Financing &amp; Policy",C38)))</formula>
    </cfRule>
  </conditionalFormatting>
  <conditionalFormatting sqref="C36">
    <cfRule type="containsText" dxfId="41" priority="49" operator="containsText" text="Division of Welfare and Supportive Services">
      <formula>NOT(ISERROR(SEARCH("Division of Welfare and Supportive Services",C36)))</formula>
    </cfRule>
    <cfRule type="containsText" dxfId="40" priority="50" operator="containsText" text="Division of Public and Behavioral Health">
      <formula>NOT(ISERROR(SEARCH("Division of Public and Behavioral Health",C36)))</formula>
    </cfRule>
  </conditionalFormatting>
  <conditionalFormatting sqref="C36">
    <cfRule type="containsText" dxfId="39" priority="48" operator="containsText" text="Division of Health Care Financing &amp; Policy">
      <formula>NOT(ISERROR(SEARCH("Division of Health Care Financing &amp; Policy",C36)))</formula>
    </cfRule>
  </conditionalFormatting>
  <conditionalFormatting sqref="C35">
    <cfRule type="containsText" dxfId="38" priority="46" operator="containsText" text="Division of Welfare and Supportive Services">
      <formula>NOT(ISERROR(SEARCH("Division of Welfare and Supportive Services",C35)))</formula>
    </cfRule>
    <cfRule type="containsText" dxfId="37" priority="47" operator="containsText" text="Division of Public and Behavioral Health">
      <formula>NOT(ISERROR(SEARCH("Division of Public and Behavioral Health",C35)))</formula>
    </cfRule>
  </conditionalFormatting>
  <conditionalFormatting sqref="C35">
    <cfRule type="containsText" dxfId="36" priority="45" operator="containsText" text="Division of Health Care Financing &amp; Policy">
      <formula>NOT(ISERROR(SEARCH("Division of Health Care Financing &amp; Policy",C35)))</formula>
    </cfRule>
  </conditionalFormatting>
  <conditionalFormatting sqref="C29">
    <cfRule type="containsText" dxfId="35" priority="42" operator="containsText" text="Division of Health Care Financing &amp; Policy">
      <formula>NOT(ISERROR(SEARCH("Division of Health Care Financing &amp; Policy",C29)))</formula>
    </cfRule>
  </conditionalFormatting>
  <conditionalFormatting sqref="C82">
    <cfRule type="containsText" dxfId="34" priority="41" operator="containsText" text="Department of Health and Human Services">
      <formula>NOT(ISERROR(SEARCH("Department of Health and Human Services",C82)))</formula>
    </cfRule>
  </conditionalFormatting>
  <conditionalFormatting sqref="C33">
    <cfRule type="containsText" dxfId="33" priority="38" operator="containsText" text="Department of Health and Human Services">
      <formula>NOT(ISERROR(SEARCH("Department of Health and Human Services",C33)))</formula>
    </cfRule>
  </conditionalFormatting>
  <conditionalFormatting sqref="C34:C53 C13:C31 C61:C62 C69:C77 C82:C91 C79:C80">
    <cfRule type="containsText" dxfId="32" priority="39" operator="containsText" text="B&amp;I - Division of Insurance">
      <formula>NOT(ISERROR(SEARCH("B&amp;I - Division of Insurance",C13)))</formula>
    </cfRule>
  </conditionalFormatting>
  <conditionalFormatting sqref="C33">
    <cfRule type="containsText" dxfId="31" priority="37" operator="containsText" text="B&amp;I - Division of Insurance">
      <formula>NOT(ISERROR(SEARCH("B&amp;I - Division of Insurance",C33)))</formula>
    </cfRule>
  </conditionalFormatting>
  <conditionalFormatting sqref="C54:C60">
    <cfRule type="containsText" dxfId="30" priority="35" operator="containsText" text="Division of Welfare and Supportive Services">
      <formula>NOT(ISERROR(SEARCH("Division of Welfare and Supportive Services",C54)))</formula>
    </cfRule>
    <cfRule type="containsText" dxfId="29" priority="36" operator="containsText" text="Division of Public and Behavioral Health">
      <formula>NOT(ISERROR(SEARCH("Division of Public and Behavioral Health",C54)))</formula>
    </cfRule>
  </conditionalFormatting>
  <conditionalFormatting sqref="C54:C60">
    <cfRule type="containsText" dxfId="28" priority="34" operator="containsText" text="Division of Health Care Financing &amp; Policy">
      <formula>NOT(ISERROR(SEARCH("Division of Health Care Financing &amp; Policy",C54)))</formula>
    </cfRule>
  </conditionalFormatting>
  <conditionalFormatting sqref="C54:C60">
    <cfRule type="containsText" dxfId="27" priority="33" operator="containsText" text="Department of Health and Human Services">
      <formula>NOT(ISERROR(SEARCH("Department of Health and Human Services",C54)))</formula>
    </cfRule>
  </conditionalFormatting>
  <conditionalFormatting sqref="C54:C60">
    <cfRule type="containsText" dxfId="26" priority="32" operator="containsText" text="B&amp;I - Division of Insurance">
      <formula>NOT(ISERROR(SEARCH("B&amp;I - Division of Insurance",C54)))</formula>
    </cfRule>
  </conditionalFormatting>
  <conditionalFormatting sqref="C63:C68">
    <cfRule type="containsText" dxfId="25" priority="30" operator="containsText" text="Division of Welfare and Supportive Services">
      <formula>NOT(ISERROR(SEARCH("Division of Welfare and Supportive Services",C63)))</formula>
    </cfRule>
    <cfRule type="containsText" dxfId="24" priority="31" operator="containsText" text="Division of Public and Behavioral Health">
      <formula>NOT(ISERROR(SEARCH("Division of Public and Behavioral Health",C63)))</formula>
    </cfRule>
  </conditionalFormatting>
  <conditionalFormatting sqref="C63:C68">
    <cfRule type="containsText" dxfId="23" priority="29" operator="containsText" text="Division of Health Care Financing &amp; Policy">
      <formula>NOT(ISERROR(SEARCH("Division of Health Care Financing &amp; Policy",C63)))</formula>
    </cfRule>
  </conditionalFormatting>
  <conditionalFormatting sqref="C63:C68">
    <cfRule type="containsText" dxfId="22" priority="28" operator="containsText" text="Department of Health and Human Services">
      <formula>NOT(ISERROR(SEARCH("Department of Health and Human Services",C63)))</formula>
    </cfRule>
  </conditionalFormatting>
  <conditionalFormatting sqref="C63:C68">
    <cfRule type="containsText" dxfId="21" priority="27" operator="containsText" text="B&amp;I - Division of Insurance">
      <formula>NOT(ISERROR(SEARCH("B&amp;I - Division of Insurance",C63)))</formula>
    </cfRule>
  </conditionalFormatting>
  <conditionalFormatting sqref="C57">
    <cfRule type="containsText" dxfId="20" priority="21" operator="containsText" text="ADMIN - Risk Management Division">
      <formula>NOT(ISERROR(SEARCH("ADMIN - Risk Management Division",C57)))</formula>
    </cfRule>
  </conditionalFormatting>
  <conditionalFormatting sqref="C60">
    <cfRule type="containsText" dxfId="19" priority="20" operator="containsText" text="ADMIN - Risk Management Division">
      <formula>NOT(ISERROR(SEARCH("ADMIN - Risk Management Division",C60)))</formula>
    </cfRule>
  </conditionalFormatting>
  <conditionalFormatting sqref="C81">
    <cfRule type="containsText" dxfId="18" priority="18" operator="containsText" text="Division of Welfare and Supportive Services">
      <formula>NOT(ISERROR(SEARCH("Division of Welfare and Supportive Services",C81)))</formula>
    </cfRule>
    <cfRule type="containsText" dxfId="17" priority="19" operator="containsText" text="Division of Public and Behavioral Health">
      <formula>NOT(ISERROR(SEARCH("Division of Public and Behavioral Health",C81)))</formula>
    </cfRule>
  </conditionalFormatting>
  <conditionalFormatting sqref="C81">
    <cfRule type="containsText" dxfId="16" priority="17" operator="containsText" text="Division of Health Care Financing &amp; Policy">
      <formula>NOT(ISERROR(SEARCH("Division of Health Care Financing &amp; Policy",C81)))</formula>
    </cfRule>
  </conditionalFormatting>
  <conditionalFormatting sqref="C81">
    <cfRule type="containsText" dxfId="15" priority="16" operator="containsText" text="Department of Health and Human Services">
      <formula>NOT(ISERROR(SEARCH("Department of Health and Human Services",C81)))</formula>
    </cfRule>
  </conditionalFormatting>
  <conditionalFormatting sqref="C81">
    <cfRule type="containsText" dxfId="14" priority="15" operator="containsText" text="B&amp;I - Division of Insurance">
      <formula>NOT(ISERROR(SEARCH("B&amp;I - Division of Insurance",C81)))</formula>
    </cfRule>
  </conditionalFormatting>
  <conditionalFormatting sqref="C81">
    <cfRule type="containsText" dxfId="13" priority="14" operator="containsText" text="ADMIN - Risk Management Division">
      <formula>NOT(ISERROR(SEARCH("ADMIN - Risk Management Division",C81)))</formula>
    </cfRule>
  </conditionalFormatting>
  <conditionalFormatting sqref="C67">
    <cfRule type="containsText" dxfId="12" priority="13" operator="containsText" text="ADMIN - Grants Office">
      <formula>NOT(ISERROR(SEARCH("ADMIN - Grants Office",C67)))</formula>
    </cfRule>
  </conditionalFormatting>
  <conditionalFormatting sqref="C78">
    <cfRule type="containsText" dxfId="11" priority="11" operator="containsText" text="Division of Welfare and Supportive Services">
      <formula>NOT(ISERROR(SEARCH("Division of Welfare and Supportive Services",C78)))</formula>
    </cfRule>
    <cfRule type="containsText" dxfId="10" priority="12" operator="containsText" text="Division of Public and Behavioral Health">
      <formula>NOT(ISERROR(SEARCH("Division of Public and Behavioral Health",C78)))</formula>
    </cfRule>
  </conditionalFormatting>
  <conditionalFormatting sqref="C78">
    <cfRule type="containsText" dxfId="9" priority="10" operator="containsText" text="Division of Health Care Financing &amp; Policy">
      <formula>NOT(ISERROR(SEARCH("Division of Health Care Financing &amp; Policy",C78)))</formula>
    </cfRule>
  </conditionalFormatting>
  <conditionalFormatting sqref="C78">
    <cfRule type="containsText" dxfId="8" priority="9" operator="containsText" text="Department of Health and Human Services">
      <formula>NOT(ISERROR(SEARCH("Department of Health and Human Services",C78)))</formula>
    </cfRule>
  </conditionalFormatting>
  <conditionalFormatting sqref="C78">
    <cfRule type="containsText" dxfId="7" priority="8" operator="containsText" text="B&amp;I - Division of Insurance">
      <formula>NOT(ISERROR(SEARCH("B&amp;I - Division of Insurance",C78)))</formula>
    </cfRule>
  </conditionalFormatting>
  <conditionalFormatting sqref="C78">
    <cfRule type="containsText" dxfId="6" priority="7" operator="containsText" text="ADMIN - Grants Office">
      <formula>NOT(ISERROR(SEARCH("ADMIN - Grants Office",C78)))</formula>
    </cfRule>
  </conditionalFormatting>
  <conditionalFormatting sqref="C32">
    <cfRule type="containsText" dxfId="5" priority="5" operator="containsText" text="Division of Welfare and Supportive Services">
      <formula>NOT(ISERROR(SEARCH("Division of Welfare and Supportive Services",C32)))</formula>
    </cfRule>
    <cfRule type="containsText" dxfId="4" priority="6" operator="containsText" text="Division of Public and Behavioral Health">
      <formula>NOT(ISERROR(SEARCH("Division of Public and Behavioral Health",C32)))</formula>
    </cfRule>
  </conditionalFormatting>
  <conditionalFormatting sqref="C32">
    <cfRule type="containsText" dxfId="3" priority="4" operator="containsText" text="Division of Health Care Financing &amp; Policy">
      <formula>NOT(ISERROR(SEARCH("Division of Health Care Financing &amp; Policy",C32)))</formula>
    </cfRule>
  </conditionalFormatting>
  <conditionalFormatting sqref="C32">
    <cfRule type="containsText" dxfId="2" priority="3" operator="containsText" text="Department of Health and Human Services">
      <formula>NOT(ISERROR(SEARCH("Department of Health and Human Services",C32)))</formula>
    </cfRule>
  </conditionalFormatting>
  <conditionalFormatting sqref="C32">
    <cfRule type="containsText" dxfId="1" priority="2" operator="containsText" text="B&amp;I - Division of Insurance">
      <formula>NOT(ISERROR(SEARCH("B&amp;I - Division of Insurance",C32)))</formula>
    </cfRule>
  </conditionalFormatting>
  <conditionalFormatting sqref="C32:C68">
    <cfRule type="containsText" dxfId="0" priority="1" operator="containsText" text="PS - Records, Communications and Compliance Division">
      <formula>NOT(ISERROR(SEARCH("PS - Records, Communications and Compliance Division",C32)))</formula>
    </cfRule>
  </conditionalFormatting>
  <hyperlinks>
    <hyperlink ref="D19" r:id="rId1" xr:uid="{5E780C15-B914-4C05-917C-7C3480C89E81}"/>
    <hyperlink ref="D32" r:id="rId2" display="https://neats.state.nv.us/NEATS/Training/ViewStudent.aep?returnName=ViewClassRoster&amp;studentId=0000005810&amp;directory=neats&amp;userId=mcosta" xr:uid="{3792285A-014E-448B-B13B-A8F8EFE877C8}"/>
    <hyperlink ref="D33" r:id="rId3" display="https://neats.state.nv.us/NEATS/Training/ViewStudent.aep?returnName=ViewClassRoster&amp;studentId=0000056918&amp;directory=neats&amp;userId=ydeavila" xr:uid="{A0473104-B52F-49E1-B9CD-BB6AF1519080}"/>
    <hyperlink ref="D34" r:id="rId4" xr:uid="{8BD8B79F-230E-491D-8F81-D6BF6206AD6E}"/>
    <hyperlink ref="D36" r:id="rId5" display="https://neats.state.nv.us/NEATS/Training/ViewStudent.aep?returnName=ViewClassRoster&amp;studentId=0000052749&amp;directory=neats&amp;userId=eflowers" xr:uid="{B50DF247-F06E-4E23-A510-56F462E5005D}"/>
    <hyperlink ref="D38" r:id="rId6" display="https://neats.state.nv.us/NEATS/Training/ViewStudent.aep?returnName=ViewClassRoster&amp;studentId=0000055154&amp;directory=neats&amp;userId=jgraha9" xr:uid="{2C0D92A8-ACAE-4676-9941-2B8755811FC9}"/>
    <hyperlink ref="D37" r:id="rId7" xr:uid="{A53A40E7-DFE0-4CBB-B53D-CB66045D208D}"/>
    <hyperlink ref="D39" r:id="rId8" display="https://neats.state.nv.us/NEATS/Training/ViewStudent.aep?returnName=ViewClassRoster&amp;studentId=0000014498&amp;directory=neats&amp;userId=jhensle1" xr:uid="{DC3E294B-AA70-437C-BCBF-0860735A46CC}"/>
    <hyperlink ref="D41" r:id="rId9" display="https://neats.state.nv.us/NEATS/Training/ViewStudent.aep?returnName=ViewClassRoster&amp;studentId=0000030304&amp;directory=neats&amp;userId=jreiche1" xr:uid="{8E1DC100-3FD1-45BA-B640-D6E7541C1501}"/>
    <hyperlink ref="D42" r:id="rId10" display="https://neats.state.nv.us/NEATS/Training/ViewStudent.aep?returnName=ViewClassRoster&amp;studentId=0000008550&amp;directory=neats&amp;userId=tmoffitt" xr:uid="{E3A26674-076B-44E7-BECB-10696E95C709}"/>
    <hyperlink ref="D43" r:id="rId11" display="https://neats.state.nv.us/NEATS/Training/ViewStudent.aep?returnName=ViewClassRoster&amp;studentId=0000057444&amp;directory=neats&amp;userId=norme" xr:uid="{23CBC62C-1BBB-4C07-9C60-2DF60859306E}"/>
    <hyperlink ref="D44" r:id="rId12" display="https://neats.state.nv.us/NEATS/Training/ViewStudent.aep?returnName=ViewClassRoster&amp;studentId=0000064539&amp;directory=neats&amp;userId=dparke2" xr:uid="{05473E97-F378-4979-B091-FD1FD478C743}"/>
    <hyperlink ref="D45" r:id="rId13" display="https://neats.state.nv.us/NEATS/Training/ViewStudent.aep?returnName=ViewClassRoster&amp;studentId=0000037707&amp;directory=neats&amp;userId=rpena" xr:uid="{2F2DC6BC-E489-48CA-921E-AD31089C0761}"/>
    <hyperlink ref="D46" r:id="rId14" display="https://neats.state.nv.us/NEATS/Training/ViewStudent.aep?returnName=ViewClassRoster&amp;studentId=0000027358&amp;directory=neats&amp;userId=lsmi18" xr:uid="{385F572E-9FF5-415E-B244-324B3115E96F}"/>
    <hyperlink ref="D47" r:id="rId15" display="https://neats.state.nv.us/NEATS/Training/ViewStudent.aep?returnName=ViewClassRoster&amp;studentId=0000052626&amp;directory=neats&amp;userId=tsteven6" xr:uid="{BDEF03C2-4661-4327-A530-C7788857C181}"/>
    <hyperlink ref="D49" r:id="rId16" display="https://neats.state.nv.us/NEATS/Training/ViewStudent.aep?returnName=ViewClassRoster&amp;studentId=0000058674&amp;directory=neats&amp;userId=jtomlins" xr:uid="{14B9F806-43F8-448A-B799-18F1F2A31209}"/>
    <hyperlink ref="D50" r:id="rId17" display="https://neats.state.nv.us/NEATS/Training/ViewStudent.aep?returnName=ViewClassRoster&amp;studentId=0000068143&amp;directory=neats&amp;userId=jwo10" xr:uid="{0F214BA2-E9AC-4B5B-BE57-4503CE3F2401}"/>
    <hyperlink ref="D52" r:id="rId18" display="https://neats.state.nv.us/NEATS/Training/ViewStudent.aep?returnName=ViewClassRoster&amp;studentId=0000056597&amp;directory=neats&amp;userId=slitz" xr:uid="{46407A1B-2661-4E37-BA86-43BDBF1E636E}"/>
    <hyperlink ref="D53" r:id="rId19" display="https://neats.state.nv.us/NEATS/Training/ViewStudent.aep?returnName=ViewClassRoster&amp;studentId=0000063041&amp;directory=neats&amp;userId=jwaldock" xr:uid="{43999EE4-08A9-4206-9632-22DA8C342A74}"/>
    <hyperlink ref="D55" r:id="rId20" xr:uid="{353D5848-8ADD-4927-ACF6-91768483EB17}"/>
    <hyperlink ref="D57" r:id="rId21" display="https://neats.state.nv.us/NEATS/Training/ViewStudent.aep?returnName=ViewClassRoster&amp;studentId=0000051256&amp;directory=neats&amp;userId=ccam1" xr:uid="{DE01BEDB-BD94-4824-9C01-39394B17A129}"/>
    <hyperlink ref="D56" r:id="rId22" display="https://neats.state.nv.us/NEATS/Training/ViewStudent.aep?returnName=ViewClassRoster&amp;studentId=0000056468&amp;directory=neats&amp;userId=mbledso1" xr:uid="{6F547361-BD00-47B6-9D7D-5F04325A1072}"/>
    <hyperlink ref="D58" r:id="rId23" display="https://neats.state.nv.us/NEATS/Training/ViewStudent.aep?returnName=ViewClassRoster&amp;studentId=0000066389&amp;directory=neats&amp;userId=sdegrot1" xr:uid="{7274E96A-9403-4636-97C9-01B56DAD05AC}"/>
    <hyperlink ref="D59" r:id="rId24" display="https://neats.state.nv.us/NEATS/Training/ViewStudent.aep?returnName=ViewClassRoster&amp;studentId=0000054480&amp;directory=neats&amp;userId=jfilipp1" xr:uid="{D3A521B9-9E77-4D5A-A243-B25450DCF800}"/>
    <hyperlink ref="D60" r:id="rId25" display="https://neats.state.nv.us/NEATS/Training/ViewStudent.aep?returnName=ViewClassRoster&amp;studentId=0000006260&amp;directory=neats&amp;userId=sreyes" xr:uid="{A88819B6-0DA9-4478-B40F-A21BF447FE9A}"/>
    <hyperlink ref="D61" r:id="rId26" display="https://neats.state.nv.us/NEATS/Training/ViewStudent.aep?returnName=ViewClassRoster&amp;studentId=0000060193&amp;directory=neats&amp;userId=jmandok2" xr:uid="{54732F1C-8DFF-4C0A-A40A-9F9722EFF579}"/>
    <hyperlink ref="D62" r:id="rId27" display="https://neats.state.nv.us/NEATS/Training/ViewStudent.aep?returnName=ViewClassRoster&amp;studentId=0000048088&amp;directory=neats&amp;userId=ppaul" xr:uid="{BCF973A3-73AD-4B0D-A7E3-42C1454DDB5E}"/>
    <hyperlink ref="D63" r:id="rId28" display="https://neats.state.nv.us/NEATS/Training/ViewStudent.aep?returnName=ViewClassRoster&amp;studentId=0000067859&amp;directory=neats&amp;userId=bramacha" xr:uid="{A593032B-0863-4F25-A5C3-DB965DC22CB8}"/>
    <hyperlink ref="D64" r:id="rId29" display="https://neats.state.nv.us/NEATS/Training/ViewStudent.aep?returnName=ViewClassRoster&amp;studentId=0000031851&amp;directory=neats&amp;userId=mshannon" xr:uid="{92C64C0C-5A79-49EB-9F3E-03BCC22BA727}"/>
    <hyperlink ref="D65" r:id="rId30" display="https://neats.state.nv.us/NEATS/Training/ViewStudent.aep?returnName=ViewClassRoster&amp;studentId=0000068608&amp;directory=neats&amp;userId=ztretto1" xr:uid="{D1E82029-0FBA-4161-900E-E50F0F1B78B9}"/>
    <hyperlink ref="D66" r:id="rId31" display="https://neats.state.nv.us/NEATS/Training/ViewStudent.aep?returnName=ViewClassRoster&amp;studentId=0000000000&amp;directory=Manual&amp;userId=9626" xr:uid="{4879E82D-FA65-448B-8189-3D9DF22BF35D}"/>
    <hyperlink ref="D67" r:id="rId32" display="https://neats.state.nv.us/NEATS/Training/ViewStudent.aep?returnName=ViewClassRoster&amp;studentId=0000042685&amp;directory=neats&amp;userId=susher" xr:uid="{31F6D772-1957-4505-838A-62CF97E3FD1A}"/>
    <hyperlink ref="D68" r:id="rId33" display="https://neats.state.nv.us/NEATS/Training/ViewStudent.aep?returnName=ViewClassRoster&amp;studentId=0000066145&amp;directory=neats&amp;userId=kyoun7" xr:uid="{57875C4C-AB7D-4A78-AC75-A041CFEBF789}"/>
  </hyperlinks>
  <pageMargins left="0.7" right="0.7" top="0.75" bottom="0.75" header="0.3" footer="0.3"/>
  <pageSetup scale="60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Training Classes</vt:lpstr>
      <vt:lpstr>'Training Classes'!Print_Area</vt:lpstr>
      <vt:lpstr>'Training Classes'!Print_Titles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Shrader</dc:creator>
  <cp:lastModifiedBy>Diana Estey</cp:lastModifiedBy>
  <cp:lastPrinted>2018-12-07T16:22:17Z</cp:lastPrinted>
  <dcterms:created xsi:type="dcterms:W3CDTF">2018-12-03T21:01:21Z</dcterms:created>
  <dcterms:modified xsi:type="dcterms:W3CDTF">2019-07-16T16:40:23Z</dcterms:modified>
</cp:coreProperties>
</file>